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Robin\Documents\CCS\2024\"/>
    </mc:Choice>
  </mc:AlternateContent>
  <xr:revisionPtr revIDLastSave="0" documentId="8_{732A5F0C-5B24-4316-9C35-8AE1D164243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izes 2024" sheetId="17" r:id="rId1"/>
    <sheet name="Results" sheetId="1" r:id="rId2"/>
  </sheets>
  <definedNames>
    <definedName name="_xlnm.Print_Area" localSheetId="1">Results!$A$1:$Z$52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7" l="1"/>
  <c r="H19" i="17"/>
  <c r="F19" i="17"/>
  <c r="C19" i="17"/>
  <c r="C26" i="1"/>
  <c r="O13" i="1"/>
  <c r="Y13" i="1" s="1"/>
  <c r="O14" i="1"/>
  <c r="Y14" i="1" s="1"/>
  <c r="BN67" i="1"/>
  <c r="BN66" i="1"/>
  <c r="BN65" i="1"/>
  <c r="BN64" i="1"/>
  <c r="BN63" i="1"/>
  <c r="BN62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U30" i="1" s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15" i="1"/>
  <c r="O16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13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13" i="1"/>
  <c r="BN69" i="1" l="1"/>
  <c r="U46" i="1"/>
  <c r="U19" i="1"/>
  <c r="U26" i="1"/>
  <c r="U33" i="1"/>
  <c r="U21" i="1"/>
  <c r="AQ33" i="1" l="1"/>
  <c r="AQ48" i="1"/>
  <c r="AT48" i="1" s="1"/>
  <c r="AQ50" i="1"/>
  <c r="AQ52" i="1"/>
  <c r="AQ56" i="1"/>
  <c r="AQ58" i="1"/>
  <c r="AQ60" i="1"/>
  <c r="AQ62" i="1"/>
  <c r="AQ64" i="1"/>
  <c r="AQ65" i="1"/>
  <c r="AQ66" i="1"/>
  <c r="AQ67" i="1"/>
  <c r="AQ68" i="1"/>
  <c r="AQ69" i="1"/>
  <c r="AQ70" i="1"/>
  <c r="AQ71" i="1"/>
  <c r="AQ72" i="1"/>
  <c r="AQ73" i="1"/>
  <c r="AQ74" i="1"/>
  <c r="AT74" i="1" s="1"/>
  <c r="AQ75" i="1"/>
  <c r="AQ76" i="1"/>
  <c r="AT76" i="1" s="1"/>
  <c r="AQ77" i="1"/>
  <c r="AQ78" i="1"/>
  <c r="AT78" i="1" s="1"/>
  <c r="AQ79" i="1"/>
  <c r="AQ80" i="1"/>
  <c r="AT80" i="1" s="1"/>
  <c r="AQ81" i="1"/>
  <c r="AQ82" i="1"/>
  <c r="AT82" i="1" s="1"/>
  <c r="AQ83" i="1"/>
  <c r="AQ84" i="1"/>
  <c r="AT84" i="1" s="1"/>
  <c r="AQ85" i="1"/>
  <c r="AQ86" i="1"/>
  <c r="AT86" i="1" s="1"/>
  <c r="AQ87" i="1"/>
  <c r="AQ88" i="1"/>
  <c r="AT88" i="1" s="1"/>
  <c r="AQ89" i="1"/>
  <c r="AQ90" i="1"/>
  <c r="AT90" i="1" s="1"/>
  <c r="AQ91" i="1"/>
  <c r="Y23" i="1"/>
  <c r="Y24" i="1"/>
  <c r="Y25" i="1"/>
  <c r="Y31" i="1"/>
  <c r="Y32" i="1"/>
  <c r="Y33" i="1"/>
  <c r="Y39" i="1"/>
  <c r="Y40" i="1"/>
  <c r="Y41" i="1"/>
  <c r="Y47" i="1"/>
  <c r="Y48" i="1"/>
  <c r="Y49" i="1"/>
  <c r="O51" i="1"/>
  <c r="O52" i="1"/>
  <c r="U52" i="1" s="1"/>
  <c r="O53" i="1"/>
  <c r="U53" i="1" s="1"/>
  <c r="O54" i="1"/>
  <c r="U54" i="1" s="1"/>
  <c r="O55" i="1"/>
  <c r="O56" i="1"/>
  <c r="O57" i="1"/>
  <c r="O58" i="1"/>
  <c r="U58" i="1" s="1"/>
  <c r="O59" i="1"/>
  <c r="U59" i="1" s="1"/>
  <c r="O60" i="1"/>
  <c r="U60" i="1" s="1"/>
  <c r="O61" i="1"/>
  <c r="U61" i="1" s="1"/>
  <c r="O62" i="1"/>
  <c r="U62" i="1" s="1"/>
  <c r="O63" i="1"/>
  <c r="O64" i="1"/>
  <c r="O65" i="1"/>
  <c r="O66" i="1"/>
  <c r="U66" i="1" s="1"/>
  <c r="O67" i="1"/>
  <c r="U67" i="1" s="1"/>
  <c r="O68" i="1"/>
  <c r="U68" i="1" s="1"/>
  <c r="O69" i="1"/>
  <c r="U69" i="1" s="1"/>
  <c r="O70" i="1"/>
  <c r="U70" i="1" s="1"/>
  <c r="O71" i="1"/>
  <c r="O72" i="1"/>
  <c r="O73" i="1"/>
  <c r="O74" i="1"/>
  <c r="D74" i="1" s="1"/>
  <c r="O75" i="1"/>
  <c r="O76" i="1"/>
  <c r="O77" i="1"/>
  <c r="O78" i="1"/>
  <c r="O79" i="1"/>
  <c r="O80" i="1"/>
  <c r="O81" i="1"/>
  <c r="O82" i="1"/>
  <c r="O83" i="1"/>
  <c r="O84" i="1"/>
  <c r="O85" i="1"/>
  <c r="O86" i="1"/>
  <c r="D86" i="1" s="1"/>
  <c r="O87" i="1"/>
  <c r="O88" i="1"/>
  <c r="O89" i="1"/>
  <c r="O90" i="1"/>
  <c r="O91" i="1"/>
  <c r="O92" i="1"/>
  <c r="Y15" i="1"/>
  <c r="Y16" i="1"/>
  <c r="Y17" i="1"/>
  <c r="D75" i="1"/>
  <c r="T93" i="1"/>
  <c r="U13" i="1" l="1"/>
  <c r="U14" i="1"/>
  <c r="U51" i="1"/>
  <c r="U48" i="1"/>
  <c r="U36" i="1"/>
  <c r="U32" i="1"/>
  <c r="U40" i="1"/>
  <c r="U38" i="1"/>
  <c r="U22" i="1"/>
  <c r="AQ22" i="1" s="1"/>
  <c r="U37" i="1"/>
  <c r="U16" i="1"/>
  <c r="AQ16" i="1" s="1"/>
  <c r="U42" i="1"/>
  <c r="U49" i="1"/>
  <c r="AQ49" i="1" s="1"/>
  <c r="U17" i="1"/>
  <c r="U44" i="1"/>
  <c r="U23" i="1"/>
  <c r="AQ23" i="1" s="1"/>
  <c r="U20" i="1"/>
  <c r="AQ20" i="1" s="1"/>
  <c r="U43" i="1"/>
  <c r="U28" i="1"/>
  <c r="AQ28" i="1" s="1"/>
  <c r="U34" i="1"/>
  <c r="AQ34" i="1" s="1"/>
  <c r="U45" i="1"/>
  <c r="U29" i="1"/>
  <c r="U39" i="1"/>
  <c r="U18" i="1"/>
  <c r="AQ18" i="1" s="1"/>
  <c r="U24" i="1"/>
  <c r="U15" i="1"/>
  <c r="BE15" i="1" s="1"/>
  <c r="U41" i="1"/>
  <c r="U25" i="1"/>
  <c r="AQ25" i="1" s="1"/>
  <c r="U50" i="1"/>
  <c r="U47" i="1"/>
  <c r="U27" i="1"/>
  <c r="AQ27" i="1" s="1"/>
  <c r="U31" i="1"/>
  <c r="AQ31" i="1" s="1"/>
  <c r="U35" i="1"/>
  <c r="Y90" i="1"/>
  <c r="U90" i="1"/>
  <c r="Y82" i="1"/>
  <c r="U82" i="1"/>
  <c r="Y74" i="1"/>
  <c r="U74" i="1"/>
  <c r="D89" i="1"/>
  <c r="U89" i="1"/>
  <c r="D85" i="1"/>
  <c r="U85" i="1"/>
  <c r="Y81" i="1"/>
  <c r="U81" i="1"/>
  <c r="E77" i="1"/>
  <c r="U77" i="1"/>
  <c r="D73" i="1"/>
  <c r="U73" i="1"/>
  <c r="Y65" i="1"/>
  <c r="U65" i="1"/>
  <c r="Y57" i="1"/>
  <c r="U57" i="1"/>
  <c r="Y86" i="1"/>
  <c r="U86" i="1"/>
  <c r="Y78" i="1"/>
  <c r="U78" i="1"/>
  <c r="D78" i="1"/>
  <c r="Y92" i="1"/>
  <c r="U92" i="1"/>
  <c r="D88" i="1"/>
  <c r="U88" i="1"/>
  <c r="D84" i="1"/>
  <c r="U84" i="1"/>
  <c r="Y80" i="1"/>
  <c r="U80" i="1"/>
  <c r="D76" i="1"/>
  <c r="U76" i="1"/>
  <c r="Y72" i="1"/>
  <c r="U72" i="1"/>
  <c r="Y64" i="1"/>
  <c r="U64" i="1"/>
  <c r="Y56" i="1"/>
  <c r="U56" i="1"/>
  <c r="Y91" i="1"/>
  <c r="U91" i="1"/>
  <c r="D87" i="1"/>
  <c r="U87" i="1"/>
  <c r="Y83" i="1"/>
  <c r="U83" i="1"/>
  <c r="D79" i="1"/>
  <c r="U79" i="1"/>
  <c r="Y75" i="1"/>
  <c r="U75" i="1"/>
  <c r="Y71" i="1"/>
  <c r="U71" i="1"/>
  <c r="Y63" i="1"/>
  <c r="U63" i="1"/>
  <c r="Y55" i="1"/>
  <c r="U55" i="1"/>
  <c r="Y88" i="1"/>
  <c r="Y87" i="1"/>
  <c r="Y79" i="1"/>
  <c r="Y85" i="1"/>
  <c r="Y77" i="1"/>
  <c r="Y84" i="1"/>
  <c r="Y76" i="1"/>
  <c r="Y89" i="1"/>
  <c r="Y73" i="1"/>
  <c r="Y70" i="1"/>
  <c r="Y62" i="1"/>
  <c r="Y54" i="1"/>
  <c r="Y46" i="1"/>
  <c r="Y38" i="1"/>
  <c r="Y30" i="1"/>
  <c r="Y22" i="1"/>
  <c r="Y69" i="1"/>
  <c r="Y61" i="1"/>
  <c r="Y53" i="1"/>
  <c r="Y45" i="1"/>
  <c r="Y37" i="1"/>
  <c r="Y29" i="1"/>
  <c r="Y21" i="1"/>
  <c r="Y68" i="1"/>
  <c r="Y60" i="1"/>
  <c r="Y52" i="1"/>
  <c r="Y44" i="1"/>
  <c r="Y36" i="1"/>
  <c r="Y28" i="1"/>
  <c r="Y20" i="1"/>
  <c r="Y67" i="1"/>
  <c r="Y59" i="1"/>
  <c r="Y51" i="1"/>
  <c r="Y43" i="1"/>
  <c r="Y35" i="1"/>
  <c r="Y27" i="1"/>
  <c r="Y19" i="1"/>
  <c r="Y66" i="1"/>
  <c r="Y58" i="1"/>
  <c r="Y50" i="1"/>
  <c r="Y42" i="1"/>
  <c r="Y26" i="1"/>
  <c r="Y18" i="1"/>
  <c r="F75" i="1"/>
  <c r="F85" i="1"/>
  <c r="E85" i="1"/>
  <c r="D77" i="1"/>
  <c r="AQ37" i="1"/>
  <c r="E75" i="1"/>
  <c r="F79" i="1"/>
  <c r="F73" i="1"/>
  <c r="F89" i="1"/>
  <c r="E79" i="1"/>
  <c r="AQ38" i="1"/>
  <c r="F87" i="1"/>
  <c r="E87" i="1"/>
  <c r="F77" i="1"/>
  <c r="E89" i="1"/>
  <c r="E73" i="1"/>
  <c r="F88" i="1"/>
  <c r="F86" i="1"/>
  <c r="F84" i="1"/>
  <c r="F78" i="1"/>
  <c r="F76" i="1"/>
  <c r="F74" i="1"/>
  <c r="E88" i="1"/>
  <c r="E86" i="1"/>
  <c r="E84" i="1"/>
  <c r="E78" i="1"/>
  <c r="E76" i="1"/>
  <c r="E74" i="1"/>
  <c r="AQ35" i="1"/>
  <c r="AQ42" i="1"/>
  <c r="AQ47" i="1"/>
  <c r="AQ46" i="1"/>
  <c r="AQ17" i="1"/>
  <c r="AS70" i="1"/>
  <c r="AT70" i="1"/>
  <c r="AS58" i="1"/>
  <c r="AT58" i="1"/>
  <c r="AS66" i="1"/>
  <c r="AT66" i="1"/>
  <c r="AS62" i="1"/>
  <c r="AT62" i="1"/>
  <c r="AS64" i="1"/>
  <c r="AT64" i="1"/>
  <c r="AS60" i="1"/>
  <c r="AT60" i="1"/>
  <c r="AS56" i="1"/>
  <c r="AT56" i="1"/>
  <c r="AT52" i="1"/>
  <c r="AS52" i="1"/>
  <c r="AS48" i="1"/>
  <c r="AQ92" i="1"/>
  <c r="AR92" i="1" s="1"/>
  <c r="AR72" i="1"/>
  <c r="AS72" i="1" s="1"/>
  <c r="AT68" i="1"/>
  <c r="AR68" i="1"/>
  <c r="AS68" i="1"/>
  <c r="AR88" i="1"/>
  <c r="AS90" i="1"/>
  <c r="AR80" i="1"/>
  <c r="AS82" i="1"/>
  <c r="AS88" i="1"/>
  <c r="AR48" i="1"/>
  <c r="AR50" i="1"/>
  <c r="AS50" i="1" s="1"/>
  <c r="AR52" i="1"/>
  <c r="AR56" i="1"/>
  <c r="AR58" i="1"/>
  <c r="AR60" i="1"/>
  <c r="AR62" i="1"/>
  <c r="AR64" i="1"/>
  <c r="AR66" i="1"/>
  <c r="AR70" i="1"/>
  <c r="AS74" i="1"/>
  <c r="AS80" i="1"/>
  <c r="AS77" i="1"/>
  <c r="AR77" i="1"/>
  <c r="AT77" i="1"/>
  <c r="AS85" i="1"/>
  <c r="AR85" i="1"/>
  <c r="AT85" i="1"/>
  <c r="AS75" i="1"/>
  <c r="AR75" i="1"/>
  <c r="AT75" i="1"/>
  <c r="AS83" i="1"/>
  <c r="AR83" i="1"/>
  <c r="AT83" i="1"/>
  <c r="AS91" i="1"/>
  <c r="AR91" i="1"/>
  <c r="AT91" i="1"/>
  <c r="AS73" i="1"/>
  <c r="AR73" i="1"/>
  <c r="AT73" i="1"/>
  <c r="AS81" i="1"/>
  <c r="AR81" i="1"/>
  <c r="AT81" i="1"/>
  <c r="AS89" i="1"/>
  <c r="AR89" i="1"/>
  <c r="AT89" i="1"/>
  <c r="AS65" i="1"/>
  <c r="AR65" i="1"/>
  <c r="AS67" i="1"/>
  <c r="AR67" i="1"/>
  <c r="AS69" i="1"/>
  <c r="AR69" i="1"/>
  <c r="AS71" i="1"/>
  <c r="AR71" i="1"/>
  <c r="AS79" i="1"/>
  <c r="AR79" i="1"/>
  <c r="AS87" i="1"/>
  <c r="AR87" i="1"/>
  <c r="AT65" i="1"/>
  <c r="AT67" i="1"/>
  <c r="AT69" i="1"/>
  <c r="AT71" i="1"/>
  <c r="AR78" i="1"/>
  <c r="AT79" i="1"/>
  <c r="AR86" i="1"/>
  <c r="AT87" i="1"/>
  <c r="AR76" i="1"/>
  <c r="AS78" i="1"/>
  <c r="AR84" i="1"/>
  <c r="AS86" i="1"/>
  <c r="AR74" i="1"/>
  <c r="AS76" i="1"/>
  <c r="AR82" i="1"/>
  <c r="AS84" i="1"/>
  <c r="AR90" i="1"/>
  <c r="AQ53" i="1"/>
  <c r="AQ61" i="1"/>
  <c r="AQ41" i="1"/>
  <c r="AQ40" i="1"/>
  <c r="AQ32" i="1"/>
  <c r="AQ24" i="1"/>
  <c r="AQ63" i="1"/>
  <c r="AQ59" i="1"/>
  <c r="AQ55" i="1"/>
  <c r="AQ51" i="1"/>
  <c r="AQ43" i="1"/>
  <c r="AQ39" i="1"/>
  <c r="AQ19" i="1"/>
  <c r="AQ57" i="1"/>
  <c r="AQ45" i="1"/>
  <c r="AQ29" i="1"/>
  <c r="AQ21" i="1"/>
  <c r="AQ44" i="1"/>
  <c r="AQ36" i="1"/>
  <c r="AQ14" i="1"/>
  <c r="AQ54" i="1"/>
  <c r="AQ30" i="1"/>
  <c r="AQ26" i="1"/>
  <c r="BE14" i="1"/>
  <c r="BE16" i="1"/>
  <c r="BE17" i="1"/>
  <c r="BE18" i="1"/>
  <c r="BE19" i="1"/>
  <c r="BE20" i="1"/>
  <c r="BE21" i="1"/>
  <c r="BF21" i="1" s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13" i="1"/>
  <c r="W30" i="1" l="1"/>
  <c r="V30" i="1" s="1"/>
  <c r="AD14" i="1"/>
  <c r="AC14" i="1"/>
  <c r="AA14" i="1"/>
  <c r="AB14" i="1"/>
  <c r="AD13" i="1"/>
  <c r="AB13" i="1"/>
  <c r="AC13" i="1"/>
  <c r="AA13" i="1"/>
  <c r="AQ15" i="1"/>
  <c r="W14" i="1"/>
  <c r="V14" i="1" s="1"/>
  <c r="W13" i="1"/>
  <c r="V13" i="1" s="1"/>
  <c r="D90" i="1"/>
  <c r="E90" i="1"/>
  <c r="F90" i="1"/>
  <c r="D83" i="1"/>
  <c r="E83" i="1"/>
  <c r="F83" i="1"/>
  <c r="D82" i="1"/>
  <c r="E82" i="1"/>
  <c r="F82" i="1"/>
  <c r="D80" i="1"/>
  <c r="E80" i="1"/>
  <c r="F80" i="1"/>
  <c r="E91" i="1"/>
  <c r="D91" i="1"/>
  <c r="F91" i="1"/>
  <c r="D92" i="1"/>
  <c r="E92" i="1"/>
  <c r="F92" i="1"/>
  <c r="AQ13" i="1"/>
  <c r="AR22" i="1" s="1"/>
  <c r="AS22" i="1" s="1"/>
  <c r="F81" i="1"/>
  <c r="D81" i="1"/>
  <c r="E81" i="1"/>
  <c r="AS92" i="1"/>
  <c r="AT92" i="1"/>
  <c r="AR51" i="1"/>
  <c r="AS51" i="1" s="1"/>
  <c r="AR55" i="1"/>
  <c r="AS55" i="1" s="1"/>
  <c r="AR16" i="1"/>
  <c r="AS16" i="1" s="1"/>
  <c r="AR53" i="1"/>
  <c r="AS53" i="1" s="1"/>
  <c r="AR54" i="1"/>
  <c r="AS54" i="1" s="1"/>
  <c r="AR59" i="1"/>
  <c r="AS59" i="1" s="1"/>
  <c r="AR24" i="1"/>
  <c r="AS24" i="1" s="1"/>
  <c r="AR61" i="1"/>
  <c r="AS61" i="1" s="1"/>
  <c r="AR57" i="1"/>
  <c r="AS57" i="1" s="1"/>
  <c r="AR63" i="1"/>
  <c r="AS63" i="1" s="1"/>
  <c r="BO32" i="1"/>
  <c r="T13" i="1" l="1"/>
  <c r="T14" i="1"/>
  <c r="AR34" i="1"/>
  <c r="AS34" i="1" s="1"/>
  <c r="AR49" i="1"/>
  <c r="AS49" i="1" s="1"/>
  <c r="AR28" i="1"/>
  <c r="AS28" i="1" s="1"/>
  <c r="AR33" i="1"/>
  <c r="AS33" i="1" s="1"/>
  <c r="AR35" i="1"/>
  <c r="AS35" i="1" s="1"/>
  <c r="AR15" i="1"/>
  <c r="AS15" i="1" s="1"/>
  <c r="AR38" i="1"/>
  <c r="AS38" i="1" s="1"/>
  <c r="AR14" i="1"/>
  <c r="AS14" i="1" s="1"/>
  <c r="AR25" i="1"/>
  <c r="AS25" i="1" s="1"/>
  <c r="AR27" i="1"/>
  <c r="AS27" i="1" s="1"/>
  <c r="AR30" i="1"/>
  <c r="AS30" i="1" s="1"/>
  <c r="AR44" i="1"/>
  <c r="AS44" i="1" s="1"/>
  <c r="AR18" i="1"/>
  <c r="AS18" i="1" s="1"/>
  <c r="AR13" i="1"/>
  <c r="AS13" i="1" s="1"/>
  <c r="AR32" i="1"/>
  <c r="AS32" i="1" s="1"/>
  <c r="AR19" i="1"/>
  <c r="AS19" i="1" s="1"/>
  <c r="AR40" i="1"/>
  <c r="AS40" i="1" s="1"/>
  <c r="AR36" i="1"/>
  <c r="AS36" i="1" s="1"/>
  <c r="AR23" i="1"/>
  <c r="AS23" i="1" s="1"/>
  <c r="AR26" i="1"/>
  <c r="AS26" i="1" s="1"/>
  <c r="AR31" i="1"/>
  <c r="AS31" i="1" s="1"/>
  <c r="AR21" i="1"/>
  <c r="AS21" i="1" s="1"/>
  <c r="AR29" i="1"/>
  <c r="AS29" i="1" s="1"/>
  <c r="AR37" i="1"/>
  <c r="AS37" i="1" s="1"/>
  <c r="AR47" i="1"/>
  <c r="AS47" i="1" s="1"/>
  <c r="AR17" i="1"/>
  <c r="AS17" i="1" s="1"/>
  <c r="AR41" i="1"/>
  <c r="AS41" i="1" s="1"/>
  <c r="AR39" i="1"/>
  <c r="AS39" i="1" s="1"/>
  <c r="AR43" i="1"/>
  <c r="AS43" i="1" s="1"/>
  <c r="AR45" i="1"/>
  <c r="AS45" i="1" s="1"/>
  <c r="AR20" i="1"/>
  <c r="AS20" i="1" s="1"/>
  <c r="AR46" i="1"/>
  <c r="AS46" i="1" s="1"/>
  <c r="AR42" i="1"/>
  <c r="AS42" i="1" s="1"/>
  <c r="AU23" i="1" l="1"/>
  <c r="AT23" i="1" s="1"/>
  <c r="AU63" i="1"/>
  <c r="AT63" i="1" s="1"/>
  <c r="AU68" i="1"/>
  <c r="AU85" i="1"/>
  <c r="AU31" i="1"/>
  <c r="AT31" i="1" s="1"/>
  <c r="AU38" i="1"/>
  <c r="AT38" i="1" s="1"/>
  <c r="AU83" i="1"/>
  <c r="AU20" i="1"/>
  <c r="AT20" i="1" s="1"/>
  <c r="AU72" i="1"/>
  <c r="AT72" i="1" s="1"/>
  <c r="AU77" i="1"/>
  <c r="AU49" i="1"/>
  <c r="AT49" i="1" s="1"/>
  <c r="AU81" i="1"/>
  <c r="AU66" i="1"/>
  <c r="AU70" i="1"/>
  <c r="AU30" i="1"/>
  <c r="AT30" i="1" s="1"/>
  <c r="AU62" i="1"/>
  <c r="AU54" i="1"/>
  <c r="AT54" i="1" s="1"/>
  <c r="AU42" i="1"/>
  <c r="AT42" i="1" s="1"/>
  <c r="AU60" i="1"/>
  <c r="AU88" i="1"/>
  <c r="AU41" i="1"/>
  <c r="AT41" i="1" s="1"/>
  <c r="AU39" i="1"/>
  <c r="AT39" i="1" s="1"/>
  <c r="AU84" i="1"/>
  <c r="AU32" i="1"/>
  <c r="AT32" i="1" s="1"/>
  <c r="AU45" i="1"/>
  <c r="AT45" i="1" s="1"/>
  <c r="AU92" i="1"/>
  <c r="AU22" i="1"/>
  <c r="AT22" i="1" s="1"/>
  <c r="AU86" i="1"/>
  <c r="AU71" i="1"/>
  <c r="AU64" i="1"/>
  <c r="AU67" i="1"/>
  <c r="AU78" i="1"/>
  <c r="AU17" i="1"/>
  <c r="AT17" i="1" s="1"/>
  <c r="AU19" i="1"/>
  <c r="AT19" i="1" s="1"/>
  <c r="AU74" i="1"/>
  <c r="AU37" i="1"/>
  <c r="AT37" i="1" s="1"/>
  <c r="AU46" i="1"/>
  <c r="AT46" i="1" s="1"/>
  <c r="AU91" i="1"/>
  <c r="AU82" i="1"/>
  <c r="AU57" i="1"/>
  <c r="AT57" i="1" s="1"/>
  <c r="AU26" i="1"/>
  <c r="AT26" i="1" s="1"/>
  <c r="AU33" i="1"/>
  <c r="AT33" i="1" s="1"/>
  <c r="AU44" i="1"/>
  <c r="AT44" i="1" s="1"/>
  <c r="AU40" i="1"/>
  <c r="AT40" i="1" s="1"/>
  <c r="AU28" i="1"/>
  <c r="AT28" i="1" s="1"/>
  <c r="AU53" i="1"/>
  <c r="AT53" i="1" s="1"/>
  <c r="AU14" i="1"/>
  <c r="AT14" i="1" s="1"/>
  <c r="AU15" i="1"/>
  <c r="AT15" i="1" s="1"/>
  <c r="AU24" i="1"/>
  <c r="AT24" i="1" s="1"/>
  <c r="AU58" i="1"/>
  <c r="AU13" i="1"/>
  <c r="AT13" i="1" s="1"/>
  <c r="AU50" i="1"/>
  <c r="AT50" i="1" s="1"/>
  <c r="AU51" i="1"/>
  <c r="AT51" i="1" s="1"/>
  <c r="AU48" i="1"/>
  <c r="AU36" i="1"/>
  <c r="AT36" i="1" s="1"/>
  <c r="AU73" i="1"/>
  <c r="AU76" i="1"/>
  <c r="AU27" i="1"/>
  <c r="AT27" i="1" s="1"/>
  <c r="AU87" i="1"/>
  <c r="AU56" i="1"/>
  <c r="AU16" i="1"/>
  <c r="AT16" i="1" s="1"/>
  <c r="AU47" i="1"/>
  <c r="AT47" i="1" s="1"/>
  <c r="AU65" i="1"/>
  <c r="AU75" i="1"/>
  <c r="AU61" i="1"/>
  <c r="AT61" i="1" s="1"/>
  <c r="AU59" i="1"/>
  <c r="AT59" i="1" s="1"/>
  <c r="AU55" i="1"/>
  <c r="AT55" i="1" s="1"/>
  <c r="AU80" i="1"/>
  <c r="AU25" i="1"/>
  <c r="AT25" i="1" s="1"/>
  <c r="AU69" i="1"/>
  <c r="AU34" i="1"/>
  <c r="AT34" i="1" s="1"/>
  <c r="AU79" i="1"/>
  <c r="AU90" i="1"/>
  <c r="AU43" i="1"/>
  <c r="AT43" i="1" s="1"/>
  <c r="AU21" i="1"/>
  <c r="AT21" i="1" s="1"/>
  <c r="AU35" i="1"/>
  <c r="AT35" i="1" s="1"/>
  <c r="AU89" i="1"/>
  <c r="AU52" i="1"/>
  <c r="AU29" i="1"/>
  <c r="AT29" i="1" s="1"/>
  <c r="AU18" i="1"/>
  <c r="AT18" i="1" s="1"/>
  <c r="CP11" i="1"/>
  <c r="CM11" i="1"/>
  <c r="CJ11" i="1"/>
  <c r="CG11" i="1"/>
  <c r="CD11" i="1"/>
  <c r="CA11" i="1"/>
  <c r="BX11" i="1"/>
  <c r="BU11" i="1"/>
  <c r="BO53" i="1"/>
  <c r="BO50" i="1"/>
  <c r="BO39" i="1"/>
  <c r="BO49" i="1"/>
  <c r="BO48" i="1"/>
  <c r="BO34" i="1"/>
  <c r="BO40" i="1"/>
  <c r="BO47" i="1"/>
  <c r="BO38" i="1"/>
  <c r="BO46" i="1"/>
  <c r="BO45" i="1"/>
  <c r="BO41" i="1"/>
  <c r="BO52" i="1"/>
  <c r="BO54" i="1"/>
  <c r="AJ13" i="1" l="1"/>
  <c r="AX16" i="1" l="1"/>
  <c r="AX17" i="1"/>
  <c r="AX20" i="1"/>
  <c r="AY20" i="1" s="1"/>
  <c r="AX21" i="1"/>
  <c r="AX24" i="1"/>
  <c r="AY24" i="1" s="1"/>
  <c r="AX25" i="1"/>
  <c r="AX28" i="1"/>
  <c r="AY28" i="1" s="1"/>
  <c r="AX29" i="1"/>
  <c r="AX33" i="1"/>
  <c r="AX37" i="1"/>
  <c r="AX41" i="1"/>
  <c r="AX45" i="1"/>
  <c r="AX49" i="1"/>
  <c r="AX53" i="1"/>
  <c r="AX57" i="1"/>
  <c r="AJ16" i="1"/>
  <c r="AJ17" i="1"/>
  <c r="AJ20" i="1"/>
  <c r="AJ24" i="1"/>
  <c r="AJ25" i="1"/>
  <c r="AJ33" i="1"/>
  <c r="AJ36" i="1"/>
  <c r="AJ40" i="1"/>
  <c r="AJ45" i="1"/>
  <c r="AK45" i="1" s="1"/>
  <c r="AJ48" i="1"/>
  <c r="AJ52" i="1"/>
  <c r="AJ53" i="1"/>
  <c r="AJ57" i="1"/>
  <c r="AJ60" i="1"/>
  <c r="AJ61" i="1"/>
  <c r="AK61" i="1" s="1"/>
  <c r="BO51" i="1"/>
  <c r="CP20" i="1"/>
  <c r="CJ74" i="1"/>
  <c r="CG15" i="1"/>
  <c r="CG51" i="1"/>
  <c r="CD19" i="1"/>
  <c r="CA14" i="1"/>
  <c r="BX14" i="1"/>
  <c r="BR11" i="1"/>
  <c r="AX14" i="1"/>
  <c r="AY14" i="1" s="1"/>
  <c r="AX13" i="1"/>
  <c r="AZ13" i="1" s="1"/>
  <c r="AX15" i="1"/>
  <c r="AX18" i="1"/>
  <c r="AZ18" i="1" s="1"/>
  <c r="AX19" i="1"/>
  <c r="AY19" i="1" s="1"/>
  <c r="AX22" i="1"/>
  <c r="AY22" i="1" s="1"/>
  <c r="AX23" i="1"/>
  <c r="AZ23" i="1" s="1"/>
  <c r="AX26" i="1"/>
  <c r="AZ26" i="1" s="1"/>
  <c r="AX27" i="1"/>
  <c r="AY27" i="1" s="1"/>
  <c r="AX30" i="1"/>
  <c r="AZ30" i="1" s="1"/>
  <c r="AX31" i="1"/>
  <c r="AY31" i="1" s="1"/>
  <c r="AX32" i="1"/>
  <c r="AZ32" i="1" s="1"/>
  <c r="AX34" i="1"/>
  <c r="AY34" i="1" s="1"/>
  <c r="AX35" i="1"/>
  <c r="AX36" i="1"/>
  <c r="AX38" i="1"/>
  <c r="AY38" i="1" s="1"/>
  <c r="AX39" i="1"/>
  <c r="BA39" i="1" s="1"/>
  <c r="AX42" i="1"/>
  <c r="BA42" i="1" s="1"/>
  <c r="AX43" i="1"/>
  <c r="AX44" i="1"/>
  <c r="AX47" i="1"/>
  <c r="AX48" i="1"/>
  <c r="AX51" i="1"/>
  <c r="BA51" i="1" s="1"/>
  <c r="AX52" i="1"/>
  <c r="AX54" i="1"/>
  <c r="AY54" i="1" s="1"/>
  <c r="AX55" i="1"/>
  <c r="AZ55" i="1" s="1"/>
  <c r="AX56" i="1"/>
  <c r="AX58" i="1"/>
  <c r="AY58" i="1" s="1"/>
  <c r="AX76" i="1"/>
  <c r="AX77" i="1"/>
  <c r="AZ77" i="1" s="1"/>
  <c r="AX78" i="1"/>
  <c r="AY78" i="1" s="1"/>
  <c r="AX79" i="1"/>
  <c r="AX80" i="1"/>
  <c r="BA80" i="1" s="1"/>
  <c r="AX81" i="1"/>
  <c r="AX82" i="1"/>
  <c r="AY82" i="1" s="1"/>
  <c r="AX83" i="1"/>
  <c r="AZ83" i="1" s="1"/>
  <c r="AX84" i="1"/>
  <c r="BA84" i="1" s="1"/>
  <c r="AX85" i="1"/>
  <c r="AZ85" i="1" s="1"/>
  <c r="AX86" i="1"/>
  <c r="AY86" i="1" s="1"/>
  <c r="AX87" i="1"/>
  <c r="AY87" i="1" s="1"/>
  <c r="AX88" i="1"/>
  <c r="AX89" i="1"/>
  <c r="AX90" i="1"/>
  <c r="BA90" i="1" s="1"/>
  <c r="AX91" i="1"/>
  <c r="AZ91" i="1" s="1"/>
  <c r="AX92" i="1"/>
  <c r="AJ92" i="1"/>
  <c r="AK92" i="1" s="1"/>
  <c r="AJ14" i="1"/>
  <c r="AJ19" i="1"/>
  <c r="AL19" i="1" s="1"/>
  <c r="AJ22" i="1"/>
  <c r="AK22" i="1" s="1"/>
  <c r="AJ39" i="1"/>
  <c r="AK39" i="1" s="1"/>
  <c r="AJ43" i="1"/>
  <c r="AK43" i="1" s="1"/>
  <c r="AJ46" i="1"/>
  <c r="AL46" i="1" s="1"/>
  <c r="AJ47" i="1"/>
  <c r="AM47" i="1" s="1"/>
  <c r="AJ50" i="1"/>
  <c r="AJ54" i="1"/>
  <c r="AL54" i="1" s="1"/>
  <c r="AJ55" i="1"/>
  <c r="AK55" i="1" s="1"/>
  <c r="AJ58" i="1"/>
  <c r="AK58" i="1" s="1"/>
  <c r="AJ59" i="1"/>
  <c r="AM59" i="1" s="1"/>
  <c r="AJ62" i="1"/>
  <c r="AL62" i="1" s="1"/>
  <c r="AJ63" i="1"/>
  <c r="AK63" i="1" s="1"/>
  <c r="AJ66" i="1"/>
  <c r="AK66" i="1" s="1"/>
  <c r="AJ67" i="1"/>
  <c r="AK67" i="1" s="1"/>
  <c r="AJ71" i="1"/>
  <c r="AK71" i="1" s="1"/>
  <c r="AJ73" i="1"/>
  <c r="AM73" i="1" s="1"/>
  <c r="AJ75" i="1"/>
  <c r="AK75" i="1" s="1"/>
  <c r="AJ76" i="1"/>
  <c r="AM76" i="1" s="1"/>
  <c r="AJ77" i="1"/>
  <c r="AL77" i="1" s="1"/>
  <c r="AJ78" i="1"/>
  <c r="AM78" i="1" s="1"/>
  <c r="AJ79" i="1"/>
  <c r="AM79" i="1" s="1"/>
  <c r="AJ80" i="1"/>
  <c r="AM80" i="1" s="1"/>
  <c r="AJ81" i="1"/>
  <c r="AK81" i="1" s="1"/>
  <c r="AJ82" i="1"/>
  <c r="AL82" i="1" s="1"/>
  <c r="AJ83" i="1"/>
  <c r="AK83" i="1" s="1"/>
  <c r="AJ84" i="1"/>
  <c r="AM84" i="1" s="1"/>
  <c r="AJ85" i="1"/>
  <c r="AK85" i="1" s="1"/>
  <c r="AJ86" i="1"/>
  <c r="AM86" i="1" s="1"/>
  <c r="AJ87" i="1"/>
  <c r="AK87" i="1" s="1"/>
  <c r="AJ88" i="1"/>
  <c r="AL88" i="1" s="1"/>
  <c r="AJ89" i="1"/>
  <c r="AL89" i="1" s="1"/>
  <c r="AJ90" i="1"/>
  <c r="AM90" i="1" s="1"/>
  <c r="AJ91" i="1"/>
  <c r="AK91" i="1" s="1"/>
  <c r="BO30" i="1"/>
  <c r="BO29" i="1"/>
  <c r="BO28" i="1"/>
  <c r="BO35" i="1"/>
  <c r="BO33" i="1"/>
  <c r="BO36" i="1"/>
  <c r="BO31" i="1"/>
  <c r="BO42" i="1"/>
  <c r="BO27" i="1"/>
  <c r="BO43" i="1"/>
  <c r="BO44" i="1"/>
  <c r="BO37" i="1"/>
  <c r="BO55" i="1"/>
  <c r="BH76" i="1" l="1"/>
  <c r="BG76" i="1"/>
  <c r="BF76" i="1"/>
  <c r="BG65" i="1"/>
  <c r="BF65" i="1"/>
  <c r="BH65" i="1"/>
  <c r="BG55" i="1"/>
  <c r="BF55" i="1"/>
  <c r="BH55" i="1"/>
  <c r="BF39" i="1"/>
  <c r="BH39" i="1"/>
  <c r="BG39" i="1"/>
  <c r="BG26" i="1"/>
  <c r="BH26" i="1"/>
  <c r="BF26" i="1"/>
  <c r="BH54" i="1"/>
  <c r="BF54" i="1"/>
  <c r="BG54" i="1"/>
  <c r="BH36" i="1"/>
  <c r="BG36" i="1"/>
  <c r="BF36" i="1"/>
  <c r="BH21" i="1"/>
  <c r="BG21" i="1"/>
  <c r="BF47" i="1"/>
  <c r="BG47" i="1" s="1"/>
  <c r="BH40" i="1"/>
  <c r="BG40" i="1"/>
  <c r="BF40" i="1"/>
  <c r="BG30" i="1"/>
  <c r="BH30" i="1"/>
  <c r="BF30" i="1"/>
  <c r="BH66" i="1"/>
  <c r="BF66" i="1"/>
  <c r="BG66" i="1"/>
  <c r="BG19" i="1"/>
  <c r="BF19" i="1"/>
  <c r="BH19" i="1"/>
  <c r="BG35" i="1"/>
  <c r="BF35" i="1"/>
  <c r="BH35" i="1"/>
  <c r="BG91" i="1"/>
  <c r="BF91" i="1"/>
  <c r="BH91" i="1"/>
  <c r="BG89" i="1"/>
  <c r="BF89" i="1"/>
  <c r="BH89" i="1"/>
  <c r="BG87" i="1"/>
  <c r="BF87" i="1"/>
  <c r="BH87" i="1"/>
  <c r="BG85" i="1"/>
  <c r="BF85" i="1"/>
  <c r="BH85" i="1"/>
  <c r="BG83" i="1"/>
  <c r="BF83" i="1"/>
  <c r="BH83" i="1"/>
  <c r="BG61" i="1"/>
  <c r="BF61" i="1"/>
  <c r="BH61" i="1"/>
  <c r="BH25" i="1"/>
  <c r="BG25" i="1"/>
  <c r="BF25" i="1"/>
  <c r="BF37" i="1"/>
  <c r="BG37" i="1"/>
  <c r="BH37" i="1"/>
  <c r="BG63" i="1"/>
  <c r="BF63" i="1"/>
  <c r="BH63" i="1"/>
  <c r="BF56" i="1"/>
  <c r="BG56" i="1" s="1"/>
  <c r="BH46" i="1"/>
  <c r="BF46" i="1"/>
  <c r="BG46" i="1"/>
  <c r="BH33" i="1"/>
  <c r="BG33" i="1"/>
  <c r="BF33" i="1"/>
  <c r="BG24" i="1"/>
  <c r="BH24" i="1"/>
  <c r="BF24" i="1"/>
  <c r="BG75" i="1"/>
  <c r="BF75" i="1"/>
  <c r="BH75" i="1"/>
  <c r="BH74" i="1"/>
  <c r="BG74" i="1"/>
  <c r="BF74" i="1"/>
  <c r="BH62" i="1"/>
  <c r="BG62" i="1"/>
  <c r="BF62" i="1"/>
  <c r="BG32" i="1"/>
  <c r="BH32" i="1"/>
  <c r="BF32" i="1"/>
  <c r="BH64" i="1"/>
  <c r="BG64" i="1"/>
  <c r="BF64" i="1"/>
  <c r="BG22" i="1"/>
  <c r="BH22" i="1"/>
  <c r="BF22" i="1"/>
  <c r="BG81" i="1"/>
  <c r="BF81" i="1"/>
  <c r="BH81" i="1"/>
  <c r="BH60" i="1"/>
  <c r="BG60" i="1"/>
  <c r="BF60" i="1"/>
  <c r="BH44" i="1"/>
  <c r="BG44" i="1"/>
  <c r="BF44" i="1"/>
  <c r="BH31" i="1"/>
  <c r="BG31" i="1"/>
  <c r="BF31" i="1"/>
  <c r="BG20" i="1"/>
  <c r="BF20" i="1"/>
  <c r="BH20" i="1"/>
  <c r="BG57" i="1"/>
  <c r="BF57" i="1"/>
  <c r="BH57" i="1"/>
  <c r="BF45" i="1"/>
  <c r="BG45" i="1"/>
  <c r="BH45" i="1"/>
  <c r="BH23" i="1"/>
  <c r="BG23" i="1"/>
  <c r="BF23" i="1"/>
  <c r="BG16" i="1"/>
  <c r="BH16" i="1"/>
  <c r="BF16" i="1"/>
  <c r="BG79" i="1"/>
  <c r="BF79" i="1"/>
  <c r="BH79" i="1"/>
  <c r="BF51" i="1"/>
  <c r="BH51" i="1"/>
  <c r="BG51" i="1"/>
  <c r="BH42" i="1"/>
  <c r="BF42" i="1"/>
  <c r="BG42" i="1"/>
  <c r="BG34" i="1"/>
  <c r="BH34" i="1"/>
  <c r="BF34" i="1"/>
  <c r="BG27" i="1"/>
  <c r="BF27" i="1"/>
  <c r="BH27" i="1"/>
  <c r="BG59" i="1"/>
  <c r="BF59" i="1"/>
  <c r="BH59" i="1"/>
  <c r="BG67" i="1"/>
  <c r="BF67" i="1"/>
  <c r="BH67" i="1"/>
  <c r="BH92" i="1"/>
  <c r="BG92" i="1"/>
  <c r="BF92" i="1"/>
  <c r="BH90" i="1"/>
  <c r="BF90" i="1"/>
  <c r="BG90" i="1"/>
  <c r="BH88" i="1"/>
  <c r="BG88" i="1"/>
  <c r="BF88" i="1"/>
  <c r="BH86" i="1"/>
  <c r="BG86" i="1"/>
  <c r="BF86" i="1"/>
  <c r="BH84" i="1"/>
  <c r="BG84" i="1"/>
  <c r="BF84" i="1"/>
  <c r="BH82" i="1"/>
  <c r="BF82" i="1"/>
  <c r="BG82" i="1"/>
  <c r="BF13" i="1"/>
  <c r="BH13" i="1"/>
  <c r="BG13" i="1"/>
  <c r="BH78" i="1"/>
  <c r="BG78" i="1"/>
  <c r="BF78" i="1"/>
  <c r="BG14" i="1"/>
  <c r="BF14" i="1"/>
  <c r="BH14" i="1"/>
  <c r="BG18" i="1"/>
  <c r="BH18" i="1"/>
  <c r="BF18" i="1"/>
  <c r="BG73" i="1"/>
  <c r="BF73" i="1"/>
  <c r="BH73" i="1"/>
  <c r="BH58" i="1"/>
  <c r="BG58" i="1"/>
  <c r="BF58" i="1"/>
  <c r="BH52" i="1"/>
  <c r="BG52" i="1"/>
  <c r="BF52" i="1"/>
  <c r="BH38" i="1"/>
  <c r="BF38" i="1"/>
  <c r="BG38" i="1"/>
  <c r="BH17" i="1"/>
  <c r="BG17" i="1"/>
  <c r="BF17" i="1"/>
  <c r="BH80" i="1"/>
  <c r="BG80" i="1"/>
  <c r="BF80" i="1"/>
  <c r="BF49" i="1"/>
  <c r="BG49" i="1" s="1"/>
  <c r="BF53" i="1"/>
  <c r="BG53" i="1"/>
  <c r="BH53" i="1"/>
  <c r="BF43" i="1"/>
  <c r="BH43" i="1"/>
  <c r="BG43" i="1"/>
  <c r="BF29" i="1"/>
  <c r="BH29" i="1"/>
  <c r="BG29" i="1"/>
  <c r="BG77" i="1"/>
  <c r="BF77" i="1"/>
  <c r="BH77" i="1"/>
  <c r="BF41" i="1"/>
  <c r="BH41" i="1"/>
  <c r="BG41" i="1"/>
  <c r="AK19" i="1"/>
  <c r="CG36" i="1"/>
  <c r="CG47" i="1"/>
  <c r="CG49" i="1"/>
  <c r="CG45" i="1"/>
  <c r="CG73" i="1"/>
  <c r="CG89" i="1"/>
  <c r="CG88" i="1"/>
  <c r="CG63" i="1"/>
  <c r="CP41" i="1"/>
  <c r="CA73" i="1"/>
  <c r="CP81" i="1"/>
  <c r="CA75" i="1"/>
  <c r="CG59" i="1"/>
  <c r="CJ82" i="1"/>
  <c r="CA91" i="1"/>
  <c r="CA45" i="1"/>
  <c r="CG33" i="1"/>
  <c r="CA87" i="1"/>
  <c r="CA54" i="1"/>
  <c r="CA36" i="1"/>
  <c r="CA81" i="1"/>
  <c r="CA29" i="1"/>
  <c r="CP86" i="1"/>
  <c r="CP45" i="1"/>
  <c r="CP28" i="1"/>
  <c r="BU57" i="1"/>
  <c r="CA86" i="1"/>
  <c r="CA66" i="1"/>
  <c r="CA49" i="1"/>
  <c r="CA44" i="1"/>
  <c r="CA82" i="1"/>
  <c r="CA65" i="1"/>
  <c r="CA37" i="1"/>
  <c r="BU62" i="1"/>
  <c r="BU67" i="1"/>
  <c r="BU49" i="1"/>
  <c r="CP77" i="1"/>
  <c r="CP65" i="1"/>
  <c r="BU36" i="1"/>
  <c r="BU72" i="1"/>
  <c r="BU54" i="1"/>
  <c r="CP73" i="1"/>
  <c r="CP57" i="1"/>
  <c r="BU90" i="1"/>
  <c r="BU77" i="1"/>
  <c r="BU71" i="1"/>
  <c r="BU66" i="1"/>
  <c r="BU61" i="1"/>
  <c r="BU51" i="1"/>
  <c r="CJ30" i="1"/>
  <c r="CJ21" i="1"/>
  <c r="BU82" i="1"/>
  <c r="CJ39" i="1"/>
  <c r="CJ87" i="1"/>
  <c r="CM87" i="1"/>
  <c r="BR72" i="1"/>
  <c r="BR78" i="1"/>
  <c r="BU87" i="1"/>
  <c r="BU41" i="1"/>
  <c r="BX88" i="1"/>
  <c r="CG82" i="1"/>
  <c r="CG24" i="1"/>
  <c r="CS24" i="1"/>
  <c r="BR54" i="1"/>
  <c r="CM52" i="1"/>
  <c r="BR87" i="1"/>
  <c r="BU86" i="1"/>
  <c r="BU78" i="1"/>
  <c r="BU75" i="1"/>
  <c r="BU47" i="1"/>
  <c r="CG68" i="1"/>
  <c r="CG23" i="1"/>
  <c r="BR64" i="1"/>
  <c r="BR58" i="1"/>
  <c r="BU29" i="1"/>
  <c r="BU14" i="1"/>
  <c r="BX72" i="1"/>
  <c r="BX28" i="1"/>
  <c r="BR91" i="1"/>
  <c r="BR70" i="1"/>
  <c r="BR47" i="1"/>
  <c r="BR40" i="1"/>
  <c r="BR83" i="1"/>
  <c r="BR74" i="1"/>
  <c r="BR62" i="1"/>
  <c r="BU91" i="1"/>
  <c r="BU83" i="1"/>
  <c r="BU50" i="1"/>
  <c r="BU48" i="1"/>
  <c r="BU46" i="1"/>
  <c r="BU40" i="1"/>
  <c r="BX80" i="1"/>
  <c r="BX40" i="1"/>
  <c r="CG84" i="1"/>
  <c r="CG75" i="1"/>
  <c r="CG53" i="1"/>
  <c r="CG35" i="1"/>
  <c r="CG17" i="1"/>
  <c r="CJ79" i="1"/>
  <c r="CJ60" i="1"/>
  <c r="CP85" i="1"/>
  <c r="CP70" i="1"/>
  <c r="CP60" i="1"/>
  <c r="CP23" i="1"/>
  <c r="BX85" i="1"/>
  <c r="BX77" i="1"/>
  <c r="BX53" i="1"/>
  <c r="BX37" i="1"/>
  <c r="CM79" i="1"/>
  <c r="CM28" i="1"/>
  <c r="BL78" i="1"/>
  <c r="BU89" i="1"/>
  <c r="BU85" i="1"/>
  <c r="BU81" i="1"/>
  <c r="BU76" i="1"/>
  <c r="BU74" i="1"/>
  <c r="BU65" i="1"/>
  <c r="BU64" i="1"/>
  <c r="BU59" i="1"/>
  <c r="BU53" i="1"/>
  <c r="BU43" i="1"/>
  <c r="BU39" i="1"/>
  <c r="BU38" i="1"/>
  <c r="BU34" i="1"/>
  <c r="BU28" i="1"/>
  <c r="BU24" i="1"/>
  <c r="BX92" i="1"/>
  <c r="BX84" i="1"/>
  <c r="BX76" i="1"/>
  <c r="BX68" i="1"/>
  <c r="BX60" i="1"/>
  <c r="BX52" i="1"/>
  <c r="BX36" i="1"/>
  <c r="BX20" i="1"/>
  <c r="CA90" i="1"/>
  <c r="CA85" i="1"/>
  <c r="CA79" i="1"/>
  <c r="CA70" i="1"/>
  <c r="CA53" i="1"/>
  <c r="CA33" i="1"/>
  <c r="CA25" i="1"/>
  <c r="CD69" i="1"/>
  <c r="CD53" i="1"/>
  <c r="CD40" i="1"/>
  <c r="CD27" i="1"/>
  <c r="CG13" i="1"/>
  <c r="CM71" i="1"/>
  <c r="CS64" i="1"/>
  <c r="CS62" i="1"/>
  <c r="CS32" i="1"/>
  <c r="BU92" i="1"/>
  <c r="BU88" i="1"/>
  <c r="BU84" i="1"/>
  <c r="BU80" i="1"/>
  <c r="BU79" i="1"/>
  <c r="BU73" i="1"/>
  <c r="BU63" i="1"/>
  <c r="BU33" i="1"/>
  <c r="BU27" i="1"/>
  <c r="BU19" i="1"/>
  <c r="BU15" i="1"/>
  <c r="BX89" i="1"/>
  <c r="BX81" i="1"/>
  <c r="BX73" i="1"/>
  <c r="BX65" i="1"/>
  <c r="BX57" i="1"/>
  <c r="BX49" i="1"/>
  <c r="BX41" i="1"/>
  <c r="BX29" i="1"/>
  <c r="BX13" i="1"/>
  <c r="CA89" i="1"/>
  <c r="CA83" i="1"/>
  <c r="CA78" i="1"/>
  <c r="CA61" i="1"/>
  <c r="CA40" i="1"/>
  <c r="CA32" i="1"/>
  <c r="CA24" i="1"/>
  <c r="CD63" i="1"/>
  <c r="CD56" i="1"/>
  <c r="CD48" i="1"/>
  <c r="CS46" i="1"/>
  <c r="CP53" i="1"/>
  <c r="CP16" i="1"/>
  <c r="CM41" i="1"/>
  <c r="CM92" i="1"/>
  <c r="BL86" i="1"/>
  <c r="BU25" i="1"/>
  <c r="AK90" i="1"/>
  <c r="AK77" i="1"/>
  <c r="AL84" i="1"/>
  <c r="AK80" i="1"/>
  <c r="AL80" i="1"/>
  <c r="AL76" i="1"/>
  <c r="AM88" i="1"/>
  <c r="AK88" i="1"/>
  <c r="AK76" i="1"/>
  <c r="AY23" i="1"/>
  <c r="AK84" i="1"/>
  <c r="AK47" i="1"/>
  <c r="AK59" i="1"/>
  <c r="BA14" i="1"/>
  <c r="AK82" i="1"/>
  <c r="AK86" i="1"/>
  <c r="AK78" i="1"/>
  <c r="AK54" i="1"/>
  <c r="AK62" i="1"/>
  <c r="AY32" i="1"/>
  <c r="AY18" i="1"/>
  <c r="AK89" i="1"/>
  <c r="AK73" i="1"/>
  <c r="AY26" i="1"/>
  <c r="AY30" i="1"/>
  <c r="AL78" i="1"/>
  <c r="BA34" i="1"/>
  <c r="AZ14" i="1"/>
  <c r="AY13" i="1"/>
  <c r="AY39" i="1"/>
  <c r="AK79" i="1"/>
  <c r="AK46" i="1"/>
  <c r="AZ34" i="1"/>
  <c r="AM82" i="1"/>
  <c r="AY42" i="1"/>
  <c r="AM62" i="1"/>
  <c r="AM46" i="1"/>
  <c r="BA82" i="1"/>
  <c r="BA91" i="1"/>
  <c r="AZ58" i="1"/>
  <c r="AZ42" i="1"/>
  <c r="AY91" i="1"/>
  <c r="BR90" i="1"/>
  <c r="BR86" i="1"/>
  <c r="BR82" i="1"/>
  <c r="BR77" i="1"/>
  <c r="BR73" i="1"/>
  <c r="BR71" i="1"/>
  <c r="BR69" i="1"/>
  <c r="BR67" i="1"/>
  <c r="BR63" i="1"/>
  <c r="BR61" i="1"/>
  <c r="BR53" i="1"/>
  <c r="BR44" i="1"/>
  <c r="BR39" i="1"/>
  <c r="CA21" i="1"/>
  <c r="CA13" i="1"/>
  <c r="CD89" i="1"/>
  <c r="CD78" i="1"/>
  <c r="CD62" i="1"/>
  <c r="CD54" i="1"/>
  <c r="CD52" i="1"/>
  <c r="CD47" i="1"/>
  <c r="CD44" i="1"/>
  <c r="CD39" i="1"/>
  <c r="CD31" i="1"/>
  <c r="CD26" i="1"/>
  <c r="CD20" i="1"/>
  <c r="CM90" i="1"/>
  <c r="CM78" i="1"/>
  <c r="CP15" i="1"/>
  <c r="CS42" i="1"/>
  <c r="CS14" i="1"/>
  <c r="BR89" i="1"/>
  <c r="BR85" i="1"/>
  <c r="BR81" i="1"/>
  <c r="BR80" i="1"/>
  <c r="BR76" i="1"/>
  <c r="BR68" i="1"/>
  <c r="BR60" i="1"/>
  <c r="BR49" i="1"/>
  <c r="BR43" i="1"/>
  <c r="BR38" i="1"/>
  <c r="CD66" i="1"/>
  <c r="CD61" i="1"/>
  <c r="CD51" i="1"/>
  <c r="CD45" i="1"/>
  <c r="CD43" i="1"/>
  <c r="CD35" i="1"/>
  <c r="CD30" i="1"/>
  <c r="CD25" i="1"/>
  <c r="CD22" i="1"/>
  <c r="BR92" i="1"/>
  <c r="BR88" i="1"/>
  <c r="BR84" i="1"/>
  <c r="BR79" i="1"/>
  <c r="BR75" i="1"/>
  <c r="BR57" i="1"/>
  <c r="BR55" i="1"/>
  <c r="BR42" i="1"/>
  <c r="BR33" i="1"/>
  <c r="BR31" i="1"/>
  <c r="BR24" i="1"/>
  <c r="BR18" i="1"/>
  <c r="CA17" i="1"/>
  <c r="CD86" i="1"/>
  <c r="CD81" i="1"/>
  <c r="CD59" i="1"/>
  <c r="CD49" i="1"/>
  <c r="CD42" i="1"/>
  <c r="CD36" i="1"/>
  <c r="CD34" i="1"/>
  <c r="CD29" i="1"/>
  <c r="CD23" i="1"/>
  <c r="CD16" i="1"/>
  <c r="CM82" i="1"/>
  <c r="CM66" i="1"/>
  <c r="CM61" i="1"/>
  <c r="CM57" i="1"/>
  <c r="CM36" i="1"/>
  <c r="CP89" i="1"/>
  <c r="CP78" i="1"/>
  <c r="CP69" i="1"/>
  <c r="CP61" i="1"/>
  <c r="CP49" i="1"/>
  <c r="CP37" i="1"/>
  <c r="CP31" i="1"/>
  <c r="CS55" i="1"/>
  <c r="CS50" i="1"/>
  <c r="CS44" i="1"/>
  <c r="CS36" i="1"/>
  <c r="CS30" i="1"/>
  <c r="CS25" i="1"/>
  <c r="CS20" i="1"/>
  <c r="CJ64" i="1"/>
  <c r="CJ48" i="1"/>
  <c r="CJ44" i="1"/>
  <c r="CJ90" i="1"/>
  <c r="CG92" i="1"/>
  <c r="CG86" i="1"/>
  <c r="CG81" i="1"/>
  <c r="CG77" i="1"/>
  <c r="CG72" i="1"/>
  <c r="CG67" i="1"/>
  <c r="CG56" i="1"/>
  <c r="CG44" i="1"/>
  <c r="CG41" i="1"/>
  <c r="CG39" i="1"/>
  <c r="CG34" i="1"/>
  <c r="CG31" i="1"/>
  <c r="CG16" i="1"/>
  <c r="CG90" i="1"/>
  <c r="CG85" i="1"/>
  <c r="CG80" i="1"/>
  <c r="CG76" i="1"/>
  <c r="CG71" i="1"/>
  <c r="CG65" i="1"/>
  <c r="CG60" i="1"/>
  <c r="CG55" i="1"/>
  <c r="CG52" i="1"/>
  <c r="CG50" i="1"/>
  <c r="CG42" i="1"/>
  <c r="CG40" i="1"/>
  <c r="CG38" i="1"/>
  <c r="CG30" i="1"/>
  <c r="CG29" i="1"/>
  <c r="CG25" i="1"/>
  <c r="CG20" i="1"/>
  <c r="CM86" i="1"/>
  <c r="CM74" i="1"/>
  <c r="CM49" i="1"/>
  <c r="CS61" i="1"/>
  <c r="CS45" i="1"/>
  <c r="CS31" i="1"/>
  <c r="CS23" i="1"/>
  <c r="CD21" i="1"/>
  <c r="BX33" i="1"/>
  <c r="BX17" i="1"/>
  <c r="BX32" i="1"/>
  <c r="BX24" i="1"/>
  <c r="BA86" i="1"/>
  <c r="AZ86" i="1"/>
  <c r="AZ82" i="1"/>
  <c r="BA30" i="1"/>
  <c r="AY90" i="1"/>
  <c r="BA78" i="1"/>
  <c r="AZ90" i="1"/>
  <c r="AZ78" i="1"/>
  <c r="BR14" i="1"/>
  <c r="AM89" i="1"/>
  <c r="AM77" i="1"/>
  <c r="BA54" i="1"/>
  <c r="BA38" i="1"/>
  <c r="BR36" i="1"/>
  <c r="AZ54" i="1"/>
  <c r="AZ38" i="1"/>
  <c r="AL92" i="1"/>
  <c r="AL79" i="1"/>
  <c r="BA58" i="1"/>
  <c r="BA18" i="1"/>
  <c r="AY51" i="1"/>
  <c r="CP32" i="1"/>
  <c r="AM57" i="1"/>
  <c r="AK57" i="1"/>
  <c r="AM53" i="1"/>
  <c r="AK53" i="1"/>
  <c r="AL53" i="1"/>
  <c r="AM33" i="1"/>
  <c r="AK33" i="1"/>
  <c r="AK25" i="1"/>
  <c r="AL25" i="1" s="1"/>
  <c r="AM17" i="1"/>
  <c r="AK17" i="1"/>
  <c r="AY25" i="1"/>
  <c r="AZ25" i="1"/>
  <c r="BA25" i="1"/>
  <c r="BA21" i="1"/>
  <c r="AZ21" i="1"/>
  <c r="AY21" i="1"/>
  <c r="AZ17" i="1"/>
  <c r="AY17" i="1"/>
  <c r="BA17" i="1"/>
  <c r="AK60" i="1"/>
  <c r="AL60" i="1"/>
  <c r="AM60" i="1"/>
  <c r="AK40" i="1"/>
  <c r="AL40" i="1"/>
  <c r="AM40" i="1"/>
  <c r="AM24" i="1"/>
  <c r="AK24" i="1"/>
  <c r="AL24" i="1"/>
  <c r="AM16" i="1"/>
  <c r="AK16" i="1"/>
  <c r="AL16" i="1"/>
  <c r="AZ16" i="1"/>
  <c r="AY16" i="1"/>
  <c r="BA16" i="1"/>
  <c r="AK52" i="1"/>
  <c r="AM52" i="1"/>
  <c r="AL52" i="1"/>
  <c r="AL47" i="1"/>
  <c r="AM19" i="1"/>
  <c r="AL59" i="1"/>
  <c r="BO56" i="1"/>
  <c r="AM91" i="1"/>
  <c r="AL91" i="1"/>
  <c r="AM87" i="1"/>
  <c r="AL87" i="1"/>
  <c r="AM83" i="1"/>
  <c r="AL83" i="1"/>
  <c r="AM75" i="1"/>
  <c r="AL75" i="1"/>
  <c r="AM71" i="1"/>
  <c r="AL71" i="1"/>
  <c r="AM67" i="1"/>
  <c r="AL67" i="1"/>
  <c r="AM63" i="1"/>
  <c r="AL63" i="1"/>
  <c r="AM55" i="1"/>
  <c r="AL55" i="1"/>
  <c r="AM43" i="1"/>
  <c r="AL43" i="1"/>
  <c r="AM39" i="1"/>
  <c r="AL39" i="1"/>
  <c r="AM54" i="1"/>
  <c r="AZ87" i="1"/>
  <c r="AL66" i="1"/>
  <c r="AM66" i="1"/>
  <c r="AL58" i="1"/>
  <c r="AM58" i="1"/>
  <c r="AM22" i="1"/>
  <c r="AL22" i="1"/>
  <c r="AY92" i="1"/>
  <c r="BA92" i="1"/>
  <c r="AY88" i="1"/>
  <c r="AZ88" i="1"/>
  <c r="BA88" i="1"/>
  <c r="AY84" i="1"/>
  <c r="AZ84" i="1"/>
  <c r="AY80" i="1"/>
  <c r="AZ80" i="1"/>
  <c r="BA76" i="1"/>
  <c r="AZ76" i="1"/>
  <c r="AY56" i="1"/>
  <c r="AY52" i="1"/>
  <c r="BA52" i="1"/>
  <c r="AZ52" i="1"/>
  <c r="AY48" i="1"/>
  <c r="AZ44" i="1"/>
  <c r="BA44" i="1"/>
  <c r="AY36" i="1"/>
  <c r="BA36" i="1"/>
  <c r="AZ27" i="1"/>
  <c r="BA27" i="1"/>
  <c r="AM61" i="1"/>
  <c r="AL61" i="1"/>
  <c r="AM45" i="1"/>
  <c r="AL45" i="1"/>
  <c r="BA83" i="1"/>
  <c r="AY83" i="1"/>
  <c r="AY79" i="1"/>
  <c r="AZ79" i="1"/>
  <c r="BA79" i="1"/>
  <c r="BA55" i="1"/>
  <c r="AY55" i="1"/>
  <c r="AY47" i="1"/>
  <c r="BA43" i="1"/>
  <c r="AZ43" i="1"/>
  <c r="AY43" i="1"/>
  <c r="BA35" i="1"/>
  <c r="AY35" i="1"/>
  <c r="AZ31" i="1"/>
  <c r="BA31" i="1"/>
  <c r="AZ22" i="1"/>
  <c r="BA22" i="1"/>
  <c r="AM81" i="1"/>
  <c r="AL81" i="1"/>
  <c r="AZ36" i="1"/>
  <c r="BA32" i="1"/>
  <c r="BA26" i="1"/>
  <c r="BA23" i="1"/>
  <c r="AY76" i="1"/>
  <c r="AM85" i="1"/>
  <c r="AL85" i="1"/>
  <c r="AL86" i="1"/>
  <c r="AL57" i="1"/>
  <c r="AL17" i="1"/>
  <c r="AL90" i="1"/>
  <c r="AL73" i="1"/>
  <c r="AL33" i="1"/>
  <c r="AM92" i="1"/>
  <c r="AZ92" i="1"/>
  <c r="BA87" i="1"/>
  <c r="AZ51" i="1"/>
  <c r="AZ39" i="1"/>
  <c r="AZ35" i="1"/>
  <c r="AY44" i="1"/>
  <c r="AZ19" i="1"/>
  <c r="BA19" i="1"/>
  <c r="BA13" i="1"/>
  <c r="BL13" i="1"/>
  <c r="AY89" i="1"/>
  <c r="AZ89" i="1"/>
  <c r="BA89" i="1"/>
  <c r="AY85" i="1"/>
  <c r="BA85" i="1"/>
  <c r="AY81" i="1"/>
  <c r="AZ81" i="1"/>
  <c r="BA81" i="1"/>
  <c r="AY77" i="1"/>
  <c r="BA77" i="1"/>
  <c r="AY57" i="1"/>
  <c r="AZ57" i="1"/>
  <c r="BA57" i="1"/>
  <c r="AY53" i="1"/>
  <c r="AZ53" i="1"/>
  <c r="BA53" i="1"/>
  <c r="AY49" i="1"/>
  <c r="AZ49" i="1"/>
  <c r="AY45" i="1"/>
  <c r="AZ45" i="1"/>
  <c r="BA45" i="1"/>
  <c r="AY41" i="1"/>
  <c r="AZ41" i="1"/>
  <c r="BA41" i="1"/>
  <c r="AY37" i="1"/>
  <c r="AZ37" i="1"/>
  <c r="BA37" i="1"/>
  <c r="AY33" i="1"/>
  <c r="BA33" i="1"/>
  <c r="AY29" i="1"/>
  <c r="BA29" i="1"/>
  <c r="BA24" i="1"/>
  <c r="AZ24" i="1"/>
  <c r="BA20" i="1"/>
  <c r="AZ20" i="1"/>
  <c r="AZ28" i="1"/>
  <c r="BA28" i="1"/>
  <c r="AZ33" i="1"/>
  <c r="AZ29" i="1"/>
  <c r="BR25" i="1"/>
  <c r="CJ13" i="1"/>
  <c r="CJ18" i="1"/>
  <c r="CJ22" i="1"/>
  <c r="CJ26" i="1"/>
  <c r="CJ31" i="1"/>
  <c r="CJ32" i="1"/>
  <c r="CJ36" i="1"/>
  <c r="CJ45" i="1"/>
  <c r="CJ57" i="1"/>
  <c r="CJ61" i="1"/>
  <c r="CJ62" i="1"/>
  <c r="CJ66" i="1"/>
  <c r="CJ76" i="1"/>
  <c r="CJ80" i="1"/>
  <c r="CJ84" i="1"/>
  <c r="CJ88" i="1"/>
  <c r="CJ92" i="1"/>
  <c r="CJ15" i="1"/>
  <c r="CJ23" i="1"/>
  <c r="CJ27" i="1"/>
  <c r="CJ33" i="1"/>
  <c r="CJ37" i="1"/>
  <c r="CJ41" i="1"/>
  <c r="CJ46" i="1"/>
  <c r="CJ50" i="1"/>
  <c r="CJ54" i="1"/>
  <c r="CJ63" i="1"/>
  <c r="CJ67" i="1"/>
  <c r="CJ71" i="1"/>
  <c r="CJ72" i="1"/>
  <c r="CJ77" i="1"/>
  <c r="CJ81" i="1"/>
  <c r="CJ85" i="1"/>
  <c r="CJ89" i="1"/>
  <c r="CJ16" i="1"/>
  <c r="CJ20" i="1"/>
  <c r="CJ24" i="1"/>
  <c r="CJ28" i="1"/>
  <c r="CJ34" i="1"/>
  <c r="CJ42" i="1"/>
  <c r="CJ43" i="1"/>
  <c r="CJ47" i="1"/>
  <c r="CJ51" i="1"/>
  <c r="CJ59" i="1"/>
  <c r="BX91" i="1"/>
  <c r="BX87" i="1"/>
  <c r="BX83" i="1"/>
  <c r="BX79" i="1"/>
  <c r="BX75" i="1"/>
  <c r="BX67" i="1"/>
  <c r="BX63" i="1"/>
  <c r="BX59" i="1"/>
  <c r="BX55" i="1"/>
  <c r="BX51" i="1"/>
  <c r="BX47" i="1"/>
  <c r="BX43" i="1"/>
  <c r="BX39" i="1"/>
  <c r="BX31" i="1"/>
  <c r="BX27" i="1"/>
  <c r="BX23" i="1"/>
  <c r="BX19" i="1"/>
  <c r="BX15" i="1"/>
  <c r="CA77" i="1"/>
  <c r="CA68" i="1"/>
  <c r="CA47" i="1"/>
  <c r="CA43" i="1"/>
  <c r="CA39" i="1"/>
  <c r="CA35" i="1"/>
  <c r="CA31" i="1"/>
  <c r="CA27" i="1"/>
  <c r="CA19" i="1"/>
  <c r="CA15" i="1"/>
  <c r="CJ86" i="1"/>
  <c r="CJ78" i="1"/>
  <c r="CJ69" i="1"/>
  <c r="CJ56" i="1"/>
  <c r="CJ17" i="1"/>
  <c r="BX90" i="1"/>
  <c r="BX86" i="1"/>
  <c r="BX82" i="1"/>
  <c r="BX78" i="1"/>
  <c r="BX74" i="1"/>
  <c r="BX70" i="1"/>
  <c r="BX62" i="1"/>
  <c r="BX58" i="1"/>
  <c r="BX46" i="1"/>
  <c r="BX42" i="1"/>
  <c r="BX38" i="1"/>
  <c r="BX34" i="1"/>
  <c r="BX30" i="1"/>
  <c r="BX26" i="1"/>
  <c r="BX18" i="1"/>
  <c r="CA92" i="1"/>
  <c r="CA88" i="1"/>
  <c r="CA84" i="1"/>
  <c r="CA80" i="1"/>
  <c r="CA76" i="1"/>
  <c r="CA71" i="1"/>
  <c r="CA67" i="1"/>
  <c r="CA63" i="1"/>
  <c r="CA59" i="1"/>
  <c r="CA55" i="1"/>
  <c r="CA51" i="1"/>
  <c r="CA46" i="1"/>
  <c r="CA42" i="1"/>
  <c r="CA34" i="1"/>
  <c r="CA30" i="1"/>
  <c r="CA26" i="1"/>
  <c r="CA18" i="1"/>
  <c r="CD13" i="1"/>
  <c r="CD18" i="1"/>
  <c r="CD24" i="1"/>
  <c r="CD28" i="1"/>
  <c r="CD32" i="1"/>
  <c r="CD37" i="1"/>
  <c r="CD41" i="1"/>
  <c r="CD46" i="1"/>
  <c r="CD50" i="1"/>
  <c r="CD55" i="1"/>
  <c r="CD60" i="1"/>
  <c r="CD64" i="1"/>
  <c r="CD76" i="1"/>
  <c r="CD84" i="1"/>
  <c r="CD88" i="1"/>
  <c r="CD92" i="1"/>
  <c r="CG14" i="1"/>
  <c r="CG18" i="1"/>
  <c r="CG22" i="1"/>
  <c r="CG26" i="1"/>
  <c r="CG27" i="1"/>
  <c r="CG32" i="1"/>
  <c r="CG37" i="1"/>
  <c r="CG43" i="1"/>
  <c r="CG48" i="1"/>
  <c r="CG54" i="1"/>
  <c r="CG58" i="1"/>
  <c r="CG62" i="1"/>
  <c r="CG70" i="1"/>
  <c r="CG74" i="1"/>
  <c r="CG78" i="1"/>
  <c r="CG79" i="1"/>
  <c r="CG83" i="1"/>
  <c r="CG87" i="1"/>
  <c r="CG91" i="1"/>
  <c r="CJ91" i="1"/>
  <c r="CJ83" i="1"/>
  <c r="CJ75" i="1"/>
  <c r="CJ73" i="1"/>
  <c r="CJ68" i="1"/>
  <c r="CJ52" i="1"/>
  <c r="CM13" i="1"/>
  <c r="CM17" i="1"/>
  <c r="CM22" i="1"/>
  <c r="CM26" i="1"/>
  <c r="CM30" i="1"/>
  <c r="CM34" i="1"/>
  <c r="CM38" i="1"/>
  <c r="CM42" i="1"/>
  <c r="CM46" i="1"/>
  <c r="CM50" i="1"/>
  <c r="CM58" i="1"/>
  <c r="CM59" i="1"/>
  <c r="CM63" i="1"/>
  <c r="CM68" i="1"/>
  <c r="CM72" i="1"/>
  <c r="CM76" i="1"/>
  <c r="CM80" i="1"/>
  <c r="CM84" i="1"/>
  <c r="CM88" i="1"/>
  <c r="CM18" i="1"/>
  <c r="CM23" i="1"/>
  <c r="CM31" i="1"/>
  <c r="CM35" i="1"/>
  <c r="CM43" i="1"/>
  <c r="CM55" i="1"/>
  <c r="CM60" i="1"/>
  <c r="CM64" i="1"/>
  <c r="CM69" i="1"/>
  <c r="CM73" i="1"/>
  <c r="CM77" i="1"/>
  <c r="CM81" i="1"/>
  <c r="CM85" i="1"/>
  <c r="CM89" i="1"/>
  <c r="CM70" i="1"/>
  <c r="CM48" i="1"/>
  <c r="CM40" i="1"/>
  <c r="CM32" i="1"/>
  <c r="CM24" i="1"/>
  <c r="CP13" i="1"/>
  <c r="CP21" i="1"/>
  <c r="CP25" i="1"/>
  <c r="CP29" i="1"/>
  <c r="CP33" i="1"/>
  <c r="CP38" i="1"/>
  <c r="CP42" i="1"/>
  <c r="CP46" i="1"/>
  <c r="CP50" i="1"/>
  <c r="CP54" i="1"/>
  <c r="CP58" i="1"/>
  <c r="CP62" i="1"/>
  <c r="CP66" i="1"/>
  <c r="CP67" i="1"/>
  <c r="CP71" i="1"/>
  <c r="CP75" i="1"/>
  <c r="CP79" i="1"/>
  <c r="CP83" i="1"/>
  <c r="CP87" i="1"/>
  <c r="CP91" i="1"/>
  <c r="CP14" i="1"/>
  <c r="CP18" i="1"/>
  <c r="CP22" i="1"/>
  <c r="CP26" i="1"/>
  <c r="CP30" i="1"/>
  <c r="CP34" i="1"/>
  <c r="CP35" i="1"/>
  <c r="CP47" i="1"/>
  <c r="CP51" i="1"/>
  <c r="CP55" i="1"/>
  <c r="CP59" i="1"/>
  <c r="CP63" i="1"/>
  <c r="CP68" i="1"/>
  <c r="CP72" i="1"/>
  <c r="CP76" i="1"/>
  <c r="CP80" i="1"/>
  <c r="CP84" i="1"/>
  <c r="CP88" i="1"/>
  <c r="CP92" i="1"/>
  <c r="CM91" i="1"/>
  <c r="CM83" i="1"/>
  <c r="CM75" i="1"/>
  <c r="CM67" i="1"/>
  <c r="CM65" i="1"/>
  <c r="CM45" i="1"/>
  <c r="CM37" i="1"/>
  <c r="CM21" i="1"/>
  <c r="CM16" i="1"/>
  <c r="CP90" i="1"/>
  <c r="CP82" i="1"/>
  <c r="CP74" i="1"/>
  <c r="CP64" i="1"/>
  <c r="CP56" i="1"/>
  <c r="CP48" i="1"/>
  <c r="CP40" i="1"/>
  <c r="CP27" i="1"/>
  <c r="CS21" i="1"/>
  <c r="CS17" i="1"/>
  <c r="CS13" i="1"/>
  <c r="CS19" i="1"/>
  <c r="G44" i="1" l="1"/>
  <c r="G52" i="1"/>
  <c r="G54" i="1"/>
  <c r="G18" i="1"/>
  <c r="G42" i="1"/>
  <c r="G79" i="1"/>
  <c r="G45" i="1"/>
  <c r="G64" i="1"/>
  <c r="G75" i="1"/>
  <c r="G35" i="1"/>
  <c r="G26" i="1"/>
  <c r="G41" i="1"/>
  <c r="G58" i="1"/>
  <c r="G59" i="1"/>
  <c r="G31" i="1"/>
  <c r="G62" i="1"/>
  <c r="G36" i="1"/>
  <c r="G39" i="1"/>
  <c r="G55" i="1"/>
  <c r="G21" i="1"/>
  <c r="G83" i="1"/>
  <c r="G76" i="1"/>
  <c r="G88" i="1"/>
  <c r="G74" i="1"/>
  <c r="G84" i="1"/>
  <c r="G16" i="1"/>
  <c r="G24" i="1"/>
  <c r="G27" i="1"/>
  <c r="G57" i="1"/>
  <c r="G66" i="1"/>
  <c r="G65" i="1"/>
  <c r="G17" i="1"/>
  <c r="G23" i="1"/>
  <c r="G33" i="1"/>
  <c r="G43" i="1"/>
  <c r="G80" i="1"/>
  <c r="G38" i="1"/>
  <c r="G82" i="1"/>
  <c r="G92" i="1"/>
  <c r="G25" i="1"/>
  <c r="G51" i="1"/>
  <c r="G19" i="1"/>
  <c r="G40" i="1"/>
  <c r="G63" i="1"/>
  <c r="G30" i="1"/>
  <c r="G53" i="1"/>
  <c r="G67" i="1"/>
  <c r="G22" i="1"/>
  <c r="G61" i="1"/>
  <c r="G29" i="1"/>
  <c r="G34" i="1"/>
  <c r="G20" i="1"/>
  <c r="G60" i="1"/>
  <c r="G32" i="1"/>
  <c r="G46" i="1"/>
  <c r="G37" i="1"/>
  <c r="G86" i="1"/>
  <c r="G14" i="1"/>
  <c r="G89" i="1"/>
  <c r="G81" i="1"/>
  <c r="G85" i="1"/>
  <c r="G73" i="1"/>
  <c r="G78" i="1"/>
  <c r="G91" i="1"/>
  <c r="G77" i="1"/>
  <c r="G90" i="1"/>
  <c r="G13" i="1"/>
  <c r="G87" i="1"/>
  <c r="AZ47" i="1"/>
  <c r="AZ48" i="1"/>
  <c r="AZ56" i="1"/>
  <c r="BJ17" i="1"/>
  <c r="BL17" i="1"/>
  <c r="CD87" i="1"/>
  <c r="BL87" i="1"/>
  <c r="CS89" i="1"/>
  <c r="BL89" i="1"/>
  <c r="BJ88" i="1"/>
  <c r="BL88" i="1"/>
  <c r="BJ42" i="1"/>
  <c r="BL42" i="1"/>
  <c r="CS38" i="1"/>
  <c r="BL38" i="1"/>
  <c r="CD90" i="1"/>
  <c r="BL90" i="1"/>
  <c r="CD91" i="1"/>
  <c r="BL91" i="1"/>
  <c r="BJ76" i="1"/>
  <c r="BL76" i="1"/>
  <c r="CD79" i="1"/>
  <c r="BL79" i="1"/>
  <c r="CS73" i="1"/>
  <c r="BL73" i="1"/>
  <c r="BJ81" i="1"/>
  <c r="BL81" i="1"/>
  <c r="BJ74" i="1"/>
  <c r="BL74" i="1"/>
  <c r="BJ77" i="1"/>
  <c r="BL77" i="1"/>
  <c r="CD83" i="1"/>
  <c r="BL83" i="1"/>
  <c r="CS85" i="1"/>
  <c r="BL85" i="1"/>
  <c r="BR46" i="1"/>
  <c r="BL46" i="1"/>
  <c r="CS75" i="1"/>
  <c r="BL75" i="1"/>
  <c r="CD80" i="1"/>
  <c r="BL80" i="1"/>
  <c r="CS84" i="1"/>
  <c r="BL84" i="1"/>
  <c r="CS92" i="1"/>
  <c r="BL92" i="1"/>
  <c r="BJ82" i="1"/>
  <c r="BL82" i="1"/>
  <c r="BJ45" i="1"/>
  <c r="BL45" i="1"/>
  <c r="BJ70" i="1"/>
  <c r="BL70" i="1"/>
  <c r="BJ71" i="1"/>
  <c r="BL71" i="1"/>
  <c r="BJ72" i="1"/>
  <c r="BL72" i="1"/>
  <c r="BJ66" i="1"/>
  <c r="BL66" i="1"/>
  <c r="BJ68" i="1"/>
  <c r="BL68" i="1"/>
  <c r="BJ69" i="1"/>
  <c r="BL69" i="1"/>
  <c r="BJ47" i="1"/>
  <c r="BL47" i="1"/>
  <c r="BJ48" i="1"/>
  <c r="BL48" i="1"/>
  <c r="BJ49" i="1"/>
  <c r="BL49" i="1"/>
  <c r="BJ50" i="1"/>
  <c r="BL50" i="1"/>
  <c r="BJ51" i="1"/>
  <c r="BL51" i="1"/>
  <c r="BJ52" i="1"/>
  <c r="BL52" i="1"/>
  <c r="CA52" i="1"/>
  <c r="BJ53" i="1"/>
  <c r="BL53" i="1"/>
  <c r="BJ54" i="1"/>
  <c r="BL54" i="1"/>
  <c r="BJ55" i="1"/>
  <c r="BL55" i="1"/>
  <c r="BJ56" i="1"/>
  <c r="BL56" i="1"/>
  <c r="CA56" i="1"/>
  <c r="BJ57" i="1"/>
  <c r="BL57" i="1"/>
  <c r="BJ58" i="1"/>
  <c r="BL58" i="1"/>
  <c r="BJ59" i="1"/>
  <c r="BL59" i="1"/>
  <c r="CS60" i="1"/>
  <c r="BL60" i="1"/>
  <c r="CA60" i="1"/>
  <c r="BJ61" i="1"/>
  <c r="BL61" i="1"/>
  <c r="BJ63" i="1"/>
  <c r="BL63" i="1"/>
  <c r="BJ64" i="1"/>
  <c r="BL64" i="1"/>
  <c r="BJ65" i="1"/>
  <c r="BL65" i="1"/>
  <c r="BJ26" i="1"/>
  <c r="BL26" i="1"/>
  <c r="BJ25" i="1"/>
  <c r="BL25" i="1"/>
  <c r="BJ67" i="1"/>
  <c r="BL67" i="1"/>
  <c r="BJ62" i="1"/>
  <c r="BL62" i="1"/>
  <c r="BJ23" i="1"/>
  <c r="BL23" i="1"/>
  <c r="BJ34" i="1"/>
  <c r="BL34" i="1"/>
  <c r="BJ33" i="1"/>
  <c r="BL33" i="1"/>
  <c r="BJ32" i="1"/>
  <c r="BL32" i="1"/>
  <c r="BJ31" i="1"/>
  <c r="BL31" i="1"/>
  <c r="BJ30" i="1"/>
  <c r="BL30" i="1"/>
  <c r="BJ29" i="1"/>
  <c r="BL29" i="1"/>
  <c r="BJ36" i="1"/>
  <c r="BL36" i="1"/>
  <c r="CS39" i="1"/>
  <c r="BL39" i="1"/>
  <c r="BJ40" i="1"/>
  <c r="BL40" i="1"/>
  <c r="BJ41" i="1"/>
  <c r="BL41" i="1"/>
  <c r="BJ43" i="1"/>
  <c r="BL43" i="1"/>
  <c r="CP44" i="1"/>
  <c r="BL44" i="1"/>
  <c r="BJ27" i="1"/>
  <c r="BL27" i="1"/>
  <c r="CS37" i="1"/>
  <c r="BL37" i="1"/>
  <c r="BJ35" i="1"/>
  <c r="BL35" i="1"/>
  <c r="BJ28" i="1"/>
  <c r="BL28" i="1"/>
  <c r="BJ24" i="1"/>
  <c r="BL24" i="1"/>
  <c r="BJ22" i="1"/>
  <c r="BL22" i="1"/>
  <c r="BJ21" i="1"/>
  <c r="BL21" i="1"/>
  <c r="CM20" i="1"/>
  <c r="BL20" i="1"/>
  <c r="BJ19" i="1"/>
  <c r="BL19" i="1"/>
  <c r="BJ18" i="1"/>
  <c r="BL18" i="1"/>
  <c r="BJ16" i="1"/>
  <c r="BL16" i="1"/>
  <c r="CM15" i="1"/>
  <c r="BL15" i="1"/>
  <c r="BJ14" i="1"/>
  <c r="BL14" i="1"/>
  <c r="BU44" i="1"/>
  <c r="CJ65" i="1"/>
  <c r="CP39" i="1"/>
  <c r="CM54" i="1"/>
  <c r="BX71" i="1"/>
  <c r="CJ29" i="1"/>
  <c r="CP24" i="1"/>
  <c r="BX66" i="1"/>
  <c r="BR15" i="1"/>
  <c r="BX25" i="1"/>
  <c r="CA50" i="1"/>
  <c r="CA23" i="1"/>
  <c r="BR48" i="1"/>
  <c r="CJ38" i="1"/>
  <c r="BX35" i="1"/>
  <c r="BU22" i="1"/>
  <c r="CG57" i="1"/>
  <c r="BR30" i="1"/>
  <c r="CG19" i="1"/>
  <c r="CD14" i="1"/>
  <c r="BR28" i="1"/>
  <c r="CD17" i="1"/>
  <c r="BX16" i="1"/>
  <c r="CJ70" i="1"/>
  <c r="CA48" i="1"/>
  <c r="BU69" i="1"/>
  <c r="BX21" i="1"/>
  <c r="BU31" i="1"/>
  <c r="BU18" i="1"/>
  <c r="CA20" i="1"/>
  <c r="CP17" i="1"/>
  <c r="CJ35" i="1"/>
  <c r="CJ25" i="1"/>
  <c r="BU68" i="1"/>
  <c r="BR50" i="1"/>
  <c r="BU42" i="1"/>
  <c r="BR65" i="1"/>
  <c r="BU45" i="1"/>
  <c r="BR51" i="1"/>
  <c r="CM62" i="1"/>
  <c r="BR56" i="1"/>
  <c r="BU52" i="1"/>
  <c r="BU32" i="1"/>
  <c r="BR29" i="1"/>
  <c r="CA28" i="1"/>
  <c r="CD33" i="1"/>
  <c r="BX69" i="1"/>
  <c r="BX64" i="1"/>
  <c r="BR21" i="1"/>
  <c r="BX22" i="1"/>
  <c r="BU17" i="1"/>
  <c r="BR20" i="1"/>
  <c r="BU23" i="1"/>
  <c r="BR19" i="1"/>
  <c r="BR16" i="1"/>
  <c r="BJ13" i="1"/>
  <c r="BU13" i="1"/>
  <c r="CD72" i="1"/>
  <c r="CA22" i="1"/>
  <c r="CD70" i="1"/>
  <c r="CD85" i="1"/>
  <c r="CD77" i="1"/>
  <c r="CD82" i="1"/>
  <c r="CM56" i="1"/>
  <c r="CA64" i="1"/>
  <c r="CJ55" i="1"/>
  <c r="CJ58" i="1"/>
  <c r="CM27" i="1"/>
  <c r="CG66" i="1"/>
  <c r="CG61" i="1"/>
  <c r="BR32" i="1"/>
  <c r="CM29" i="1"/>
  <c r="BR23" i="1"/>
  <c r="BR37" i="1"/>
  <c r="CM19" i="1"/>
  <c r="BR45" i="1"/>
  <c r="CM51" i="1"/>
  <c r="BU58" i="1"/>
  <c r="CM25" i="1"/>
  <c r="CS70" i="1"/>
  <c r="CA69" i="1"/>
  <c r="BU55" i="1"/>
  <c r="CS67" i="1"/>
  <c r="CS22" i="1"/>
  <c r="CS53" i="1"/>
  <c r="CS65" i="1"/>
  <c r="CS27" i="1"/>
  <c r="CS41" i="1"/>
  <c r="CS57" i="1"/>
  <c r="CS68" i="1"/>
  <c r="CS29" i="1"/>
  <c r="CS59" i="1"/>
  <c r="CS54" i="1"/>
  <c r="CS58" i="1"/>
  <c r="CS56" i="1"/>
  <c r="CS51" i="1"/>
  <c r="CS40" i="1"/>
  <c r="CS74" i="1"/>
  <c r="CS66" i="1"/>
  <c r="BJ15" i="1"/>
  <c r="CS15" i="1"/>
  <c r="CS18" i="1"/>
  <c r="CS35" i="1"/>
  <c r="CS49" i="1"/>
  <c r="CS33" i="1"/>
  <c r="CS34" i="1"/>
  <c r="CS16" i="1"/>
  <c r="CS63" i="1"/>
  <c r="CS71" i="1"/>
  <c r="CS52" i="1"/>
  <c r="CS47" i="1"/>
  <c r="CS43" i="1"/>
  <c r="CS26" i="1"/>
  <c r="CS48" i="1"/>
  <c r="CS72" i="1"/>
  <c r="BJ78" i="1"/>
  <c r="CS80" i="1"/>
  <c r="BJ80" i="1"/>
  <c r="BJ79" i="1"/>
  <c r="CD75" i="1"/>
  <c r="BJ75" i="1"/>
  <c r="BJ73" i="1"/>
  <c r="BJ60" i="1"/>
  <c r="CJ53" i="1"/>
  <c r="BJ46" i="1"/>
  <c r="CM44" i="1"/>
  <c r="BJ44" i="1"/>
  <c r="CM39" i="1"/>
  <c r="BJ39" i="1"/>
  <c r="CA38" i="1"/>
  <c r="BJ38" i="1"/>
  <c r="BJ37" i="1"/>
  <c r="BJ20" i="1"/>
  <c r="CD67" i="1"/>
  <c r="CD73" i="1"/>
  <c r="CS81" i="1"/>
  <c r="BU60" i="1"/>
  <c r="BX54" i="1"/>
  <c r="CP43" i="1"/>
  <c r="BX45" i="1"/>
  <c r="CM47" i="1"/>
  <c r="CD68" i="1"/>
  <c r="CS88" i="1"/>
  <c r="CA62" i="1"/>
  <c r="CJ49" i="1"/>
  <c r="BJ91" i="1"/>
  <c r="CS83" i="1"/>
  <c r="BJ83" i="1"/>
  <c r="BU70" i="1"/>
  <c r="CJ19" i="1"/>
  <c r="BR66" i="1"/>
  <c r="CS82" i="1"/>
  <c r="BX48" i="1"/>
  <c r="BR26" i="1"/>
  <c r="BU37" i="1"/>
  <c r="CS69" i="1"/>
  <c r="CP36" i="1"/>
  <c r="BJ85" i="1"/>
  <c r="CD74" i="1"/>
  <c r="CD71" i="1"/>
  <c r="CJ40" i="1"/>
  <c r="CA72" i="1"/>
  <c r="BU21" i="1"/>
  <c r="CS87" i="1"/>
  <c r="BJ87" i="1"/>
  <c r="CS77" i="1"/>
  <c r="BR52" i="1"/>
  <c r="CD65" i="1"/>
  <c r="BR59" i="1"/>
  <c r="BJ86" i="1"/>
  <c r="BJ84" i="1"/>
  <c r="BJ92" i="1"/>
  <c r="CS79" i="1"/>
  <c r="CM53" i="1"/>
  <c r="BX50" i="1"/>
  <c r="BR34" i="1"/>
  <c r="CS90" i="1"/>
  <c r="BJ90" i="1"/>
  <c r="CD15" i="1"/>
  <c r="BX56" i="1"/>
  <c r="BJ89" i="1"/>
  <c r="CG64" i="1"/>
  <c r="BX44" i="1"/>
  <c r="CA57" i="1"/>
  <c r="BR41" i="1"/>
  <c r="BU20" i="1"/>
  <c r="CA16" i="1"/>
  <c r="BR27" i="1"/>
  <c r="BR22" i="1"/>
  <c r="BR17" i="1"/>
  <c r="CJ14" i="1"/>
  <c r="BR13" i="1"/>
  <c r="CS86" i="1"/>
  <c r="BX61" i="1"/>
  <c r="CS91" i="1"/>
  <c r="CS78" i="1"/>
  <c r="CS76" i="1"/>
  <c r="CA58" i="1"/>
  <c r="CA74" i="1"/>
  <c r="CA41" i="1"/>
  <c r="CM33" i="1"/>
  <c r="BU16" i="1"/>
  <c r="CG69" i="1"/>
  <c r="CG28" i="1"/>
  <c r="CP19" i="1"/>
  <c r="BU30" i="1"/>
  <c r="BE70" i="1"/>
  <c r="CG21" i="1"/>
  <c r="BE50" i="1"/>
  <c r="CM14" i="1"/>
  <c r="CG46" i="1"/>
  <c r="CS28" i="1"/>
  <c r="CD57" i="1"/>
  <c r="CD58" i="1"/>
  <c r="BR35" i="1"/>
  <c r="BU35" i="1"/>
  <c r="CD38" i="1"/>
  <c r="BE69" i="1"/>
  <c r="BU26" i="1"/>
  <c r="BU56" i="1"/>
  <c r="BE71" i="1"/>
  <c r="CP52" i="1"/>
  <c r="BE68" i="1"/>
  <c r="BE72" i="1"/>
  <c r="BF15" i="1" l="1"/>
  <c r="BG15" i="1" s="1"/>
  <c r="BF48" i="1"/>
  <c r="BG48" i="1" s="1"/>
  <c r="BF28" i="1"/>
  <c r="BG28" i="1" s="1"/>
  <c r="AD88" i="1"/>
  <c r="AD92" i="1"/>
  <c r="AD85" i="1"/>
  <c r="AD91" i="1"/>
  <c r="AD86" i="1"/>
  <c r="AD90" i="1"/>
  <c r="AD82" i="1"/>
  <c r="AD83" i="1"/>
  <c r="AD87" i="1"/>
  <c r="AD81" i="1"/>
  <c r="AD80" i="1"/>
  <c r="AD76" i="1"/>
  <c r="AD84" i="1"/>
  <c r="AD77" i="1"/>
  <c r="AD89" i="1"/>
  <c r="AD79" i="1"/>
  <c r="AD78" i="1"/>
  <c r="BF72" i="1"/>
  <c r="BG72" i="1" s="1"/>
  <c r="BF50" i="1"/>
  <c r="BG50" i="1" s="1"/>
  <c r="BF71" i="1"/>
  <c r="BF68" i="1"/>
  <c r="BF69" i="1"/>
  <c r="BF70" i="1"/>
  <c r="AD19" i="1"/>
  <c r="AX73" i="1"/>
  <c r="AB78" i="1"/>
  <c r="AC85" i="1"/>
  <c r="AB75" i="1"/>
  <c r="AC88" i="1"/>
  <c r="AB39" i="1"/>
  <c r="AJ34" i="1"/>
  <c r="AX66" i="1"/>
  <c r="AD20" i="1"/>
  <c r="AD17" i="1"/>
  <c r="AJ21" i="1"/>
  <c r="AD56" i="1"/>
  <c r="AD52" i="1"/>
  <c r="AA55" i="1"/>
  <c r="AC92" i="1"/>
  <c r="AC86" i="1"/>
  <c r="AJ65" i="1"/>
  <c r="AC81" i="1"/>
  <c r="AB60" i="1"/>
  <c r="AJ35" i="1"/>
  <c r="AD74" i="1"/>
  <c r="AA58" i="1"/>
  <c r="AD36" i="1"/>
  <c r="AB84" i="1"/>
  <c r="AD43" i="1"/>
  <c r="AA25" i="1"/>
  <c r="AC33" i="1"/>
  <c r="AD16" i="1"/>
  <c r="AX71" i="1"/>
  <c r="AJ30" i="1"/>
  <c r="AJ31" i="1"/>
  <c r="AX59" i="1"/>
  <c r="AD67" i="1"/>
  <c r="AC61" i="1"/>
  <c r="AA91" i="1"/>
  <c r="AD24" i="1"/>
  <c r="AX62" i="1"/>
  <c r="AA80" i="1"/>
  <c r="AD48" i="1"/>
  <c r="AD69" i="1"/>
  <c r="AJ51" i="1"/>
  <c r="AL51" i="1" s="1"/>
  <c r="AD57" i="1"/>
  <c r="AD22" i="1"/>
  <c r="AD54" i="1"/>
  <c r="AJ41" i="1"/>
  <c r="AD68" i="1"/>
  <c r="AD47" i="1"/>
  <c r="AJ49" i="1"/>
  <c r="AX40" i="1"/>
  <c r="AD38" i="1"/>
  <c r="AD45" i="1"/>
  <c r="AD53" i="1"/>
  <c r="AB89" i="1"/>
  <c r="AB28" i="1"/>
  <c r="AJ28" i="1"/>
  <c r="AD26" i="1"/>
  <c r="AJ26" i="1"/>
  <c r="AX70" i="1"/>
  <c r="AJ70" i="1"/>
  <c r="AB42" i="1"/>
  <c r="AJ42" i="1"/>
  <c r="AX72" i="1"/>
  <c r="AJ72" i="1"/>
  <c r="AB50" i="1"/>
  <c r="AX50" i="1"/>
  <c r="AD44" i="1"/>
  <c r="AJ44" i="1"/>
  <c r="AD55" i="1"/>
  <c r="AD58" i="1"/>
  <c r="AC15" i="1"/>
  <c r="AJ15" i="1"/>
  <c r="AX64" i="1"/>
  <c r="AJ64" i="1"/>
  <c r="AD37" i="1"/>
  <c r="AJ37" i="1"/>
  <c r="AD46" i="1"/>
  <c r="AX46" i="1"/>
  <c r="AD27" i="1"/>
  <c r="AJ27" i="1"/>
  <c r="AD32" i="1"/>
  <c r="AJ32" i="1"/>
  <c r="AC29" i="1"/>
  <c r="AJ29" i="1"/>
  <c r="AD75" i="1"/>
  <c r="AD73" i="1"/>
  <c r="AA60" i="1"/>
  <c r="AD72" i="1"/>
  <c r="AD70" i="1"/>
  <c r="AD66" i="1"/>
  <c r="AD60" i="1"/>
  <c r="AD65" i="1"/>
  <c r="AC60" i="1"/>
  <c r="AD62" i="1"/>
  <c r="AD61" i="1"/>
  <c r="AX60" i="1"/>
  <c r="AD59" i="1"/>
  <c r="AC46" i="1"/>
  <c r="AB46" i="1"/>
  <c r="AA46" i="1"/>
  <c r="AD51" i="1"/>
  <c r="AD49" i="1"/>
  <c r="AB81" i="1"/>
  <c r="AC39" i="1"/>
  <c r="AA37" i="1"/>
  <c r="AA89" i="1"/>
  <c r="AA81" i="1"/>
  <c r="AC89" i="1"/>
  <c r="CP10" i="1"/>
  <c r="CQ11" i="1" s="1"/>
  <c r="BM35" i="1" s="1"/>
  <c r="CJ10" i="1"/>
  <c r="CK11" i="1" s="1"/>
  <c r="BM33" i="1" s="1"/>
  <c r="AA39" i="1"/>
  <c r="AB37" i="1"/>
  <c r="AC37" i="1"/>
  <c r="AD39" i="1"/>
  <c r="AD35" i="1"/>
  <c r="AD33" i="1"/>
  <c r="AA78" i="1"/>
  <c r="AC78" i="1"/>
  <c r="AD31" i="1"/>
  <c r="AC55" i="1"/>
  <c r="AB55" i="1"/>
  <c r="AC62" i="1"/>
  <c r="AA75" i="1"/>
  <c r="AB86" i="1"/>
  <c r="AA92" i="1"/>
  <c r="AX75" i="1"/>
  <c r="AB62" i="1"/>
  <c r="AB85" i="1"/>
  <c r="AA62" i="1"/>
  <c r="AA85" i="1"/>
  <c r="AA86" i="1"/>
  <c r="AB92" i="1"/>
  <c r="AC75" i="1"/>
  <c r="AC65" i="1"/>
  <c r="AA88" i="1"/>
  <c r="AX65" i="1"/>
  <c r="AC80" i="1"/>
  <c r="AB88" i="1"/>
  <c r="CA10" i="1"/>
  <c r="BX10" i="1"/>
  <c r="BY11" i="1" s="1"/>
  <c r="BM29" i="1" s="1"/>
  <c r="AA65" i="1"/>
  <c r="AB65" i="1"/>
  <c r="BR10" i="1"/>
  <c r="AB80" i="1"/>
  <c r="CS10" i="1"/>
  <c r="CT88" i="1" s="1"/>
  <c r="CG10" i="1"/>
  <c r="CH86" i="1" s="1"/>
  <c r="AD41" i="1"/>
  <c r="AB52" i="1"/>
  <c r="AA44" i="1"/>
  <c r="AC44" i="1"/>
  <c r="AB44" i="1"/>
  <c r="AA52" i="1"/>
  <c r="AC52" i="1"/>
  <c r="CM10" i="1"/>
  <c r="CN19" i="1" s="1"/>
  <c r="AD50" i="1"/>
  <c r="AC24" i="1"/>
  <c r="AB24" i="1"/>
  <c r="AA24" i="1"/>
  <c r="AD34" i="1"/>
  <c r="AD29" i="1"/>
  <c r="AD42" i="1"/>
  <c r="AD28" i="1"/>
  <c r="AC70" i="1"/>
  <c r="AA70" i="1"/>
  <c r="AD25" i="1"/>
  <c r="AC42" i="1"/>
  <c r="AA42" i="1"/>
  <c r="AC26" i="1"/>
  <c r="AB26" i="1"/>
  <c r="AB70" i="1"/>
  <c r="AC64" i="1"/>
  <c r="AA26" i="1"/>
  <c r="AD64" i="1"/>
  <c r="AD30" i="1"/>
  <c r="AB63" i="1"/>
  <c r="AX63" i="1"/>
  <c r="AD63" i="1"/>
  <c r="AB61" i="1"/>
  <c r="AX61" i="1"/>
  <c r="AX69" i="1"/>
  <c r="AJ69" i="1"/>
  <c r="AC56" i="1"/>
  <c r="AJ56" i="1"/>
  <c r="AX74" i="1"/>
  <c r="AJ74" i="1"/>
  <c r="AB38" i="1"/>
  <c r="AJ38" i="1"/>
  <c r="AD23" i="1"/>
  <c r="AJ23" i="1"/>
  <c r="AB18" i="1"/>
  <c r="AJ18" i="1"/>
  <c r="AX68" i="1"/>
  <c r="AJ68" i="1"/>
  <c r="AB64" i="1"/>
  <c r="AA64" i="1"/>
  <c r="AD71" i="1"/>
  <c r="AD18" i="1"/>
  <c r="AA63" i="1"/>
  <c r="AA73" i="1"/>
  <c r="AA15" i="1"/>
  <c r="AA28" i="1"/>
  <c r="AB91" i="1"/>
  <c r="AC63" i="1"/>
  <c r="AB73" i="1"/>
  <c r="AA61" i="1"/>
  <c r="AC28" i="1"/>
  <c r="AC91" i="1"/>
  <c r="AB56" i="1"/>
  <c r="AA56" i="1"/>
  <c r="AD15" i="1"/>
  <c r="AB29" i="1"/>
  <c r="AB15" i="1"/>
  <c r="AA29" i="1"/>
  <c r="AA18" i="1"/>
  <c r="AA84" i="1"/>
  <c r="AC73" i="1"/>
  <c r="AC50" i="1"/>
  <c r="CD10" i="1"/>
  <c r="AC84" i="1"/>
  <c r="AC18" i="1"/>
  <c r="AB33" i="1"/>
  <c r="AA33" i="1"/>
  <c r="AA50" i="1"/>
  <c r="AB53" i="1"/>
  <c r="AA53" i="1"/>
  <c r="AC53" i="1"/>
  <c r="AA45" i="1"/>
  <c r="AB45" i="1"/>
  <c r="AC45" i="1"/>
  <c r="AC32" i="1"/>
  <c r="AA32" i="1"/>
  <c r="AB32" i="1"/>
  <c r="AA67" i="1"/>
  <c r="AX67" i="1"/>
  <c r="AC67" i="1"/>
  <c r="AB67" i="1"/>
  <c r="BU10" i="1"/>
  <c r="BV11" i="1" s="1"/>
  <c r="BM28" i="1" s="1"/>
  <c r="AA36" i="1"/>
  <c r="AB36" i="1"/>
  <c r="AC36" i="1"/>
  <c r="AA23" i="1"/>
  <c r="AC23" i="1"/>
  <c r="AB23" i="1"/>
  <c r="AA31" i="1"/>
  <c r="AC31" i="1"/>
  <c r="AA83" i="1"/>
  <c r="AB83" i="1"/>
  <c r="AC83" i="1"/>
  <c r="AC58" i="1"/>
  <c r="AB58" i="1"/>
  <c r="AB79" i="1"/>
  <c r="AA79" i="1"/>
  <c r="AC79" i="1"/>
  <c r="AB31" i="1"/>
  <c r="AC69" i="1"/>
  <c r="AB69" i="1"/>
  <c r="AA69" i="1"/>
  <c r="AC59" i="1"/>
  <c r="AA59" i="1"/>
  <c r="AB59" i="1"/>
  <c r="AA38" i="1"/>
  <c r="AC38" i="1"/>
  <c r="AA20" i="1"/>
  <c r="AC25" i="1"/>
  <c r="AB25" i="1"/>
  <c r="AC40" i="1"/>
  <c r="AB40" i="1"/>
  <c r="AC20" i="1"/>
  <c r="AB20" i="1"/>
  <c r="AA40" i="1"/>
  <c r="AB30" i="1"/>
  <c r="AC30" i="1"/>
  <c r="AA30" i="1"/>
  <c r="AD40" i="1"/>
  <c r="AD21" i="1"/>
  <c r="AA76" i="1"/>
  <c r="AC76" i="1"/>
  <c r="AB76" i="1"/>
  <c r="AB51" i="1"/>
  <c r="AC51" i="1"/>
  <c r="AA51" i="1"/>
  <c r="AB71" i="1"/>
  <c r="AC71" i="1"/>
  <c r="AA71" i="1"/>
  <c r="AC47" i="1"/>
  <c r="AB47" i="1"/>
  <c r="AA47" i="1"/>
  <c r="AC49" i="1"/>
  <c r="AA49" i="1"/>
  <c r="AB49" i="1"/>
  <c r="AC43" i="1"/>
  <c r="AA43" i="1"/>
  <c r="AB43" i="1"/>
  <c r="AA16" i="1"/>
  <c r="AC16" i="1"/>
  <c r="AB16" i="1"/>
  <c r="AB48" i="1"/>
  <c r="AC48" i="1"/>
  <c r="AA48" i="1"/>
  <c r="AA90" i="1"/>
  <c r="AB90" i="1"/>
  <c r="AC90" i="1"/>
  <c r="AC87" i="1"/>
  <c r="AA87" i="1"/>
  <c r="AB87" i="1"/>
  <c r="AA82" i="1"/>
  <c r="AB82" i="1"/>
  <c r="AC82" i="1"/>
  <c r="AA77" i="1"/>
  <c r="AB77" i="1"/>
  <c r="AC77" i="1"/>
  <c r="AA74" i="1"/>
  <c r="AB74" i="1"/>
  <c r="AC74" i="1"/>
  <c r="AC54" i="1"/>
  <c r="AA54" i="1"/>
  <c r="AB54" i="1"/>
  <c r="AB41" i="1"/>
  <c r="AC41" i="1"/>
  <c r="AA41" i="1"/>
  <c r="AB21" i="1"/>
  <c r="AC21" i="1"/>
  <c r="AA21" i="1"/>
  <c r="AB27" i="1"/>
  <c r="AC27" i="1"/>
  <c r="AA27" i="1"/>
  <c r="AC66" i="1"/>
  <c r="AA66" i="1"/>
  <c r="AB66" i="1"/>
  <c r="AA22" i="1"/>
  <c r="AC22" i="1"/>
  <c r="AB22" i="1"/>
  <c r="AA68" i="1"/>
  <c r="AC68" i="1"/>
  <c r="AB68" i="1"/>
  <c r="W33" i="1"/>
  <c r="V33" i="1" s="1"/>
  <c r="W52" i="1"/>
  <c r="V52" i="1" s="1"/>
  <c r="W28" i="1"/>
  <c r="V28" i="1" s="1"/>
  <c r="W63" i="1"/>
  <c r="V63" i="1" s="1"/>
  <c r="W19" i="1"/>
  <c r="V19" i="1" s="1"/>
  <c r="AB19" i="1"/>
  <c r="AC19" i="1"/>
  <c r="AA19" i="1"/>
  <c r="W35" i="1"/>
  <c r="V35" i="1" s="1"/>
  <c r="AB35" i="1"/>
  <c r="AC35" i="1"/>
  <c r="AA35" i="1"/>
  <c r="W58" i="1"/>
  <c r="V58" i="1" s="1"/>
  <c r="W17" i="1"/>
  <c r="V17" i="1" s="1"/>
  <c r="W43" i="1"/>
  <c r="V43" i="1" s="1"/>
  <c r="W47" i="1"/>
  <c r="V47" i="1" s="1"/>
  <c r="W51" i="1"/>
  <c r="V51" i="1" s="1"/>
  <c r="W54" i="1"/>
  <c r="V54" i="1" s="1"/>
  <c r="W60" i="1"/>
  <c r="V60" i="1" s="1"/>
  <c r="W66" i="1"/>
  <c r="V66" i="1" s="1"/>
  <c r="W84" i="1"/>
  <c r="V84" i="1" s="1"/>
  <c r="W88" i="1"/>
  <c r="V88" i="1" s="1"/>
  <c r="AC17" i="1"/>
  <c r="AA17" i="1"/>
  <c r="W42" i="1"/>
  <c r="V42" i="1" s="1"/>
  <c r="W46" i="1"/>
  <c r="V46" i="1" s="1"/>
  <c r="W50" i="1"/>
  <c r="V50" i="1" s="1"/>
  <c r="W53" i="1"/>
  <c r="V53" i="1" s="1"/>
  <c r="W59" i="1"/>
  <c r="V59" i="1" s="1"/>
  <c r="W62" i="1"/>
  <c r="V62" i="1" s="1"/>
  <c r="W65" i="1"/>
  <c r="V65" i="1" s="1"/>
  <c r="W85" i="1"/>
  <c r="V85" i="1" s="1"/>
  <c r="W89" i="1"/>
  <c r="V89" i="1" s="1"/>
  <c r="W41" i="1"/>
  <c r="V41" i="1" s="1"/>
  <c r="W45" i="1"/>
  <c r="V45" i="1" s="1"/>
  <c r="W49" i="1"/>
  <c r="V49" i="1" s="1"/>
  <c r="W56" i="1"/>
  <c r="V56" i="1" s="1"/>
  <c r="W64" i="1"/>
  <c r="V64" i="1" s="1"/>
  <c r="W86" i="1"/>
  <c r="V86" i="1" s="1"/>
  <c r="W90" i="1"/>
  <c r="V90" i="1" s="1"/>
  <c r="AB17" i="1"/>
  <c r="W40" i="1"/>
  <c r="V40" i="1" s="1"/>
  <c r="W44" i="1"/>
  <c r="V44" i="1" s="1"/>
  <c r="W48" i="1"/>
  <c r="V48" i="1" s="1"/>
  <c r="W55" i="1"/>
  <c r="V55" i="1" s="1"/>
  <c r="W67" i="1"/>
  <c r="V67" i="1" s="1"/>
  <c r="W68" i="1"/>
  <c r="V68" i="1" s="1"/>
  <c r="W69" i="1"/>
  <c r="V69" i="1" s="1"/>
  <c r="W70" i="1"/>
  <c r="V70" i="1" s="1"/>
  <c r="W71" i="1"/>
  <c r="V71" i="1" s="1"/>
  <c r="W73" i="1"/>
  <c r="V73" i="1" s="1"/>
  <c r="W74" i="1"/>
  <c r="V74" i="1" s="1"/>
  <c r="W75" i="1"/>
  <c r="V75" i="1" s="1"/>
  <c r="W76" i="1"/>
  <c r="V76" i="1" s="1"/>
  <c r="W77" i="1"/>
  <c r="V77" i="1" s="1"/>
  <c r="W78" i="1"/>
  <c r="V78" i="1" s="1"/>
  <c r="W79" i="1"/>
  <c r="V79" i="1" s="1"/>
  <c r="W80" i="1"/>
  <c r="V80" i="1" s="1"/>
  <c r="W81" i="1"/>
  <c r="V81" i="1" s="1"/>
  <c r="W82" i="1"/>
  <c r="V82" i="1" s="1"/>
  <c r="W91" i="1"/>
  <c r="V91" i="1" s="1"/>
  <c r="W83" i="1"/>
  <c r="V83" i="1" s="1"/>
  <c r="W87" i="1"/>
  <c r="V87" i="1" s="1"/>
  <c r="W92" i="1"/>
  <c r="V92" i="1" s="1"/>
  <c r="W15" i="1"/>
  <c r="V15" i="1" s="1"/>
  <c r="W22" i="1"/>
  <c r="V22" i="1" s="1"/>
  <c r="W27" i="1"/>
  <c r="V27" i="1" s="1"/>
  <c r="W36" i="1"/>
  <c r="V36" i="1" s="1"/>
  <c r="W16" i="1"/>
  <c r="V16" i="1" s="1"/>
  <c r="W23" i="1"/>
  <c r="V23" i="1" s="1"/>
  <c r="W29" i="1"/>
  <c r="V29" i="1" s="1"/>
  <c r="W37" i="1"/>
  <c r="V37" i="1" s="1"/>
  <c r="W20" i="1"/>
  <c r="V20" i="1" s="1"/>
  <c r="W24" i="1"/>
  <c r="V24" i="1" s="1"/>
  <c r="W39" i="1"/>
  <c r="V39" i="1" s="1"/>
  <c r="W21" i="1"/>
  <c r="V21" i="1" s="1"/>
  <c r="W25" i="1"/>
  <c r="V25" i="1" s="1"/>
  <c r="W32" i="1"/>
  <c r="V32" i="1" s="1"/>
  <c r="W61" i="1"/>
  <c r="V61" i="1" s="1"/>
  <c r="AC72" i="1"/>
  <c r="AA72" i="1"/>
  <c r="W72" i="1"/>
  <c r="V72" i="1" s="1"/>
  <c r="AB72" i="1"/>
  <c r="W34" i="1"/>
  <c r="V34" i="1" s="1"/>
  <c r="AB34" i="1"/>
  <c r="AC34" i="1"/>
  <c r="AA34" i="1"/>
  <c r="W18" i="1"/>
  <c r="V18" i="1" s="1"/>
  <c r="W26" i="1"/>
  <c r="V26" i="1" s="1"/>
  <c r="W57" i="1"/>
  <c r="V57" i="1" s="1"/>
  <c r="AC57" i="1"/>
  <c r="AA57" i="1"/>
  <c r="AB57" i="1"/>
  <c r="W31" i="1"/>
  <c r="V31" i="1" s="1"/>
  <c r="W38" i="1"/>
  <c r="V38" i="1" s="1"/>
  <c r="T34" i="1" l="1"/>
  <c r="C34" i="1" s="1"/>
  <c r="T31" i="1"/>
  <c r="C31" i="1" s="1"/>
  <c r="T30" i="1"/>
  <c r="T28" i="1"/>
  <c r="C28" i="1" s="1"/>
  <c r="T24" i="1"/>
  <c r="C24" i="1" s="1"/>
  <c r="T25" i="1"/>
  <c r="C25" i="1" s="1"/>
  <c r="T19" i="1"/>
  <c r="C19" i="1" s="1"/>
  <c r="T23" i="1"/>
  <c r="C23" i="1" s="1"/>
  <c r="T21" i="1"/>
  <c r="C21" i="1" s="1"/>
  <c r="T20" i="1"/>
  <c r="C20" i="1" s="1"/>
  <c r="T27" i="1"/>
  <c r="C27" i="1" s="1"/>
  <c r="T32" i="1"/>
  <c r="C32" i="1" s="1"/>
  <c r="AZ40" i="1"/>
  <c r="AY15" i="1"/>
  <c r="AZ15" i="1" s="1"/>
  <c r="AK50" i="1"/>
  <c r="AL50" i="1" s="1"/>
  <c r="T50" i="1"/>
  <c r="T49" i="1"/>
  <c r="T47" i="1"/>
  <c r="D47" i="1" s="1"/>
  <c r="E46" i="1"/>
  <c r="T45" i="1"/>
  <c r="T44" i="1"/>
  <c r="T42" i="1"/>
  <c r="T41" i="1"/>
  <c r="T39" i="1"/>
  <c r="T37" i="1"/>
  <c r="T36" i="1"/>
  <c r="T18" i="1"/>
  <c r="T48" i="1"/>
  <c r="AK20" i="1"/>
  <c r="AL20" i="1" s="1"/>
  <c r="T40" i="1"/>
  <c r="T35" i="1"/>
  <c r="T43" i="1"/>
  <c r="T38" i="1"/>
  <c r="C38" i="1" s="1"/>
  <c r="T16" i="1"/>
  <c r="T17" i="1"/>
  <c r="T15" i="1"/>
  <c r="D46" i="1"/>
  <c r="AM49" i="1"/>
  <c r="AK48" i="1"/>
  <c r="AL48" i="1" s="1"/>
  <c r="AK36" i="1"/>
  <c r="AL36" i="1" s="1"/>
  <c r="AK13" i="1"/>
  <c r="AL13" i="1" s="1"/>
  <c r="E62" i="1"/>
  <c r="D62" i="1"/>
  <c r="AK14" i="1"/>
  <c r="AL14" i="1" s="1"/>
  <c r="C62" i="1"/>
  <c r="C74" i="1"/>
  <c r="AY40" i="1"/>
  <c r="AK51" i="1"/>
  <c r="AK49" i="1"/>
  <c r="AK41" i="1"/>
  <c r="AL41" i="1" s="1"/>
  <c r="BI26" i="1"/>
  <c r="BI47" i="1"/>
  <c r="BH47" i="1" s="1"/>
  <c r="G47" i="1" s="1"/>
  <c r="BI41" i="1"/>
  <c r="BI17" i="1"/>
  <c r="BI19" i="1"/>
  <c r="BG68" i="1"/>
  <c r="BI68" i="1"/>
  <c r="BH68" i="1" s="1"/>
  <c r="BI51" i="1"/>
  <c r="BI53" i="1"/>
  <c r="BI82" i="1"/>
  <c r="BI43" i="1"/>
  <c r="BI40" i="1"/>
  <c r="BI58" i="1"/>
  <c r="BI35" i="1"/>
  <c r="BI33" i="1"/>
  <c r="BI89" i="1"/>
  <c r="BI21" i="1"/>
  <c r="BI45" i="1"/>
  <c r="BI52" i="1"/>
  <c r="BI90" i="1"/>
  <c r="BI59" i="1"/>
  <c r="BI84" i="1"/>
  <c r="BI18" i="1"/>
  <c r="BI27" i="1"/>
  <c r="BI73" i="1"/>
  <c r="BI65" i="1"/>
  <c r="BI29" i="1"/>
  <c r="BI64" i="1"/>
  <c r="BI14" i="1"/>
  <c r="BI79" i="1"/>
  <c r="BI78" i="1"/>
  <c r="BG71" i="1"/>
  <c r="BI71" i="1"/>
  <c r="BH71" i="1" s="1"/>
  <c r="BI67" i="1"/>
  <c r="BI54" i="1"/>
  <c r="BI48" i="1"/>
  <c r="BH48" i="1" s="1"/>
  <c r="G48" i="1" s="1"/>
  <c r="BI38" i="1"/>
  <c r="BI49" i="1"/>
  <c r="BH49" i="1" s="1"/>
  <c r="G49" i="1" s="1"/>
  <c r="BI75" i="1"/>
  <c r="BI50" i="1"/>
  <c r="BH50" i="1" s="1"/>
  <c r="G50" i="1" s="1"/>
  <c r="BI44" i="1"/>
  <c r="BI81" i="1"/>
  <c r="BI42" i="1"/>
  <c r="BI22" i="1"/>
  <c r="BI32" i="1"/>
  <c r="BI23" i="1"/>
  <c r="BG70" i="1"/>
  <c r="BI70" i="1"/>
  <c r="BH70" i="1" s="1"/>
  <c r="BI28" i="1"/>
  <c r="BH28" i="1" s="1"/>
  <c r="G28" i="1" s="1"/>
  <c r="BI85" i="1"/>
  <c r="BI62" i="1"/>
  <c r="BI24" i="1"/>
  <c r="BI31" i="1"/>
  <c r="BI77" i="1"/>
  <c r="BI16" i="1"/>
  <c r="BI80" i="1"/>
  <c r="BI88" i="1"/>
  <c r="BI86" i="1"/>
  <c r="BI13" i="1"/>
  <c r="BI30" i="1"/>
  <c r="BI46" i="1"/>
  <c r="BI37" i="1"/>
  <c r="BI87" i="1"/>
  <c r="BI60" i="1"/>
  <c r="BI83" i="1"/>
  <c r="BI25" i="1"/>
  <c r="BI15" i="1"/>
  <c r="BH15" i="1" s="1"/>
  <c r="G15" i="1" s="1"/>
  <c r="BG69" i="1"/>
  <c r="BI69" i="1"/>
  <c r="BH69" i="1" s="1"/>
  <c r="BI92" i="1"/>
  <c r="BI36" i="1"/>
  <c r="BI91" i="1"/>
  <c r="BI61" i="1"/>
  <c r="BI56" i="1"/>
  <c r="BH56" i="1" s="1"/>
  <c r="G56" i="1" s="1"/>
  <c r="BI72" i="1"/>
  <c r="BH72" i="1" s="1"/>
  <c r="G72" i="1" s="1"/>
  <c r="BI74" i="1"/>
  <c r="BI20" i="1"/>
  <c r="BI57" i="1"/>
  <c r="BI63" i="1"/>
  <c r="BI34" i="1"/>
  <c r="BI55" i="1"/>
  <c r="BI76" i="1"/>
  <c r="BI66" i="1"/>
  <c r="BI39" i="1"/>
  <c r="AL49" i="1"/>
  <c r="AM51" i="1"/>
  <c r="AY50" i="1"/>
  <c r="AZ50" i="1" s="1"/>
  <c r="AK42" i="1"/>
  <c r="AL42" i="1" s="1"/>
  <c r="AK26" i="1"/>
  <c r="AL26" i="1" s="1"/>
  <c r="AK44" i="1"/>
  <c r="AL44" i="1" s="1"/>
  <c r="AK72" i="1"/>
  <c r="AL72" i="1" s="1"/>
  <c r="AK70" i="1"/>
  <c r="AL70" i="1" s="1"/>
  <c r="AK28" i="1"/>
  <c r="AL28" i="1" s="1"/>
  <c r="AK31" i="1"/>
  <c r="AL31" i="1" s="1"/>
  <c r="BS11" i="1"/>
  <c r="BM27" i="1" s="1"/>
  <c r="CB22" i="1"/>
  <c r="CB11" i="1"/>
  <c r="BM30" i="1" s="1"/>
  <c r="AK32" i="1"/>
  <c r="AL32" i="1" s="1"/>
  <c r="AY46" i="1"/>
  <c r="AK64" i="1"/>
  <c r="AL64" i="1" s="1"/>
  <c r="AK29" i="1"/>
  <c r="AL29" i="1" s="1"/>
  <c r="AK27" i="1"/>
  <c r="AL27" i="1" s="1"/>
  <c r="AK37" i="1"/>
  <c r="AL37" i="1" s="1"/>
  <c r="AK15" i="1"/>
  <c r="AL15" i="1" s="1"/>
  <c r="AY73" i="1"/>
  <c r="AY72" i="1"/>
  <c r="AY66" i="1"/>
  <c r="AK65" i="1"/>
  <c r="AL65" i="1" s="1"/>
  <c r="AY65" i="1"/>
  <c r="AY62" i="1"/>
  <c r="AY60" i="1"/>
  <c r="AY59" i="1"/>
  <c r="CK17" i="1"/>
  <c r="CK36" i="1"/>
  <c r="CK14" i="1"/>
  <c r="CK35" i="1"/>
  <c r="CK37" i="1"/>
  <c r="CK45" i="1"/>
  <c r="CK46" i="1"/>
  <c r="CK13" i="1"/>
  <c r="CK67" i="1"/>
  <c r="CK71" i="1"/>
  <c r="CK30" i="1"/>
  <c r="CK15" i="1"/>
  <c r="CK68" i="1"/>
  <c r="CK61" i="1"/>
  <c r="CK78" i="1"/>
  <c r="CQ68" i="1"/>
  <c r="CK64" i="1"/>
  <c r="CK16" i="1"/>
  <c r="CK39" i="1"/>
  <c r="CK77" i="1"/>
  <c r="CK62" i="1"/>
  <c r="CQ32" i="1"/>
  <c r="CQ46" i="1"/>
  <c r="CQ41" i="1"/>
  <c r="CQ31" i="1"/>
  <c r="CQ81" i="1"/>
  <c r="CQ13" i="1"/>
  <c r="CQ64" i="1"/>
  <c r="CQ62" i="1"/>
  <c r="CQ47" i="1"/>
  <c r="CQ33" i="1"/>
  <c r="CQ45" i="1"/>
  <c r="CQ14" i="1"/>
  <c r="CQ78" i="1"/>
  <c r="CQ63" i="1"/>
  <c r="CQ36" i="1"/>
  <c r="CQ77" i="1"/>
  <c r="CQ30" i="1"/>
  <c r="CQ15" i="1"/>
  <c r="CQ79" i="1"/>
  <c r="CQ25" i="1"/>
  <c r="CQ76" i="1"/>
  <c r="CQ85" i="1"/>
  <c r="CQ72" i="1"/>
  <c r="CQ34" i="1"/>
  <c r="CQ82" i="1"/>
  <c r="CQ35" i="1"/>
  <c r="CQ83" i="1"/>
  <c r="CQ17" i="1"/>
  <c r="CQ57" i="1"/>
  <c r="CQ20" i="1"/>
  <c r="CQ52" i="1"/>
  <c r="CQ84" i="1"/>
  <c r="CQ29" i="1"/>
  <c r="CQ61" i="1"/>
  <c r="CQ16" i="1"/>
  <c r="CQ48" i="1"/>
  <c r="CQ80" i="1"/>
  <c r="CQ22" i="1"/>
  <c r="CQ38" i="1"/>
  <c r="CQ54" i="1"/>
  <c r="CQ70" i="1"/>
  <c r="CQ86" i="1"/>
  <c r="CQ23" i="1"/>
  <c r="CQ39" i="1"/>
  <c r="CQ55" i="1"/>
  <c r="CQ71" i="1"/>
  <c r="CQ87" i="1"/>
  <c r="CQ73" i="1"/>
  <c r="CQ65" i="1"/>
  <c r="CQ44" i="1"/>
  <c r="CQ21" i="1"/>
  <c r="CQ53" i="1"/>
  <c r="CQ40" i="1"/>
  <c r="CQ18" i="1"/>
  <c r="CQ50" i="1"/>
  <c r="CQ66" i="1"/>
  <c r="CQ19" i="1"/>
  <c r="CQ51" i="1"/>
  <c r="CQ67" i="1"/>
  <c r="CQ49" i="1"/>
  <c r="CQ89" i="1"/>
  <c r="CQ28" i="1"/>
  <c r="CQ60" i="1"/>
  <c r="CQ92" i="1"/>
  <c r="CQ37" i="1"/>
  <c r="CQ69" i="1"/>
  <c r="CQ24" i="1"/>
  <c r="CQ56" i="1"/>
  <c r="CQ88" i="1"/>
  <c r="CQ26" i="1"/>
  <c r="CQ42" i="1"/>
  <c r="CQ58" i="1"/>
  <c r="CQ74" i="1"/>
  <c r="CQ90" i="1"/>
  <c r="CQ27" i="1"/>
  <c r="CQ43" i="1"/>
  <c r="CQ59" i="1"/>
  <c r="CQ75" i="1"/>
  <c r="CQ91" i="1"/>
  <c r="CK40" i="1"/>
  <c r="CK20" i="1"/>
  <c r="CK75" i="1"/>
  <c r="CK44" i="1"/>
  <c r="CK23" i="1"/>
  <c r="CK79" i="1"/>
  <c r="CK65" i="1"/>
  <c r="CK18" i="1"/>
  <c r="CK50" i="1"/>
  <c r="CK82" i="1"/>
  <c r="CK24" i="1"/>
  <c r="CK48" i="1"/>
  <c r="CK80" i="1"/>
  <c r="CK25" i="1"/>
  <c r="CK51" i="1"/>
  <c r="CK83" i="1"/>
  <c r="CK27" i="1"/>
  <c r="CK52" i="1"/>
  <c r="CK84" i="1"/>
  <c r="CK28" i="1"/>
  <c r="CK55" i="1"/>
  <c r="CK87" i="1"/>
  <c r="CK53" i="1"/>
  <c r="CK69" i="1"/>
  <c r="CK85" i="1"/>
  <c r="CK22" i="1"/>
  <c r="CK38" i="1"/>
  <c r="CK54" i="1"/>
  <c r="CK70" i="1"/>
  <c r="CK86" i="1"/>
  <c r="CK19" i="1"/>
  <c r="CK72" i="1"/>
  <c r="CK43" i="1"/>
  <c r="CK21" i="1"/>
  <c r="CK76" i="1"/>
  <c r="CK47" i="1"/>
  <c r="CK49" i="1"/>
  <c r="CK81" i="1"/>
  <c r="CK34" i="1"/>
  <c r="CK66" i="1"/>
  <c r="CK29" i="1"/>
  <c r="CK56" i="1"/>
  <c r="CK88" i="1"/>
  <c r="CK31" i="1"/>
  <c r="CK59" i="1"/>
  <c r="CK91" i="1"/>
  <c r="CK32" i="1"/>
  <c r="CK60" i="1"/>
  <c r="CK92" i="1"/>
  <c r="CK33" i="1"/>
  <c r="CK63" i="1"/>
  <c r="CK41" i="1"/>
  <c r="CK57" i="1"/>
  <c r="CK73" i="1"/>
  <c r="CK89" i="1"/>
  <c r="CK26" i="1"/>
  <c r="CK42" i="1"/>
  <c r="CK58" i="1"/>
  <c r="CK74" i="1"/>
  <c r="CK90" i="1"/>
  <c r="AK35" i="1"/>
  <c r="AL35" i="1" s="1"/>
  <c r="CT62" i="1"/>
  <c r="CT69" i="1"/>
  <c r="CT13" i="1"/>
  <c r="CT24" i="1"/>
  <c r="CT51" i="1"/>
  <c r="CT17" i="1"/>
  <c r="CT65" i="1"/>
  <c r="CN92" i="1"/>
  <c r="CH45" i="1"/>
  <c r="CT66" i="1"/>
  <c r="CT71" i="1"/>
  <c r="CT77" i="1"/>
  <c r="CT29" i="1"/>
  <c r="CT28" i="1"/>
  <c r="CT21" i="1"/>
  <c r="CT76" i="1"/>
  <c r="CT67" i="1"/>
  <c r="CT18" i="1"/>
  <c r="CT64" i="1"/>
  <c r="CT86" i="1"/>
  <c r="CT57" i="1"/>
  <c r="CT75" i="1"/>
  <c r="CT54" i="1"/>
  <c r="CT70" i="1"/>
  <c r="CT52" i="1"/>
  <c r="CT82" i="1"/>
  <c r="CT60" i="1"/>
  <c r="CT91" i="1"/>
  <c r="CT61" i="1"/>
  <c r="CT14" i="1"/>
  <c r="CT78" i="1"/>
  <c r="CT59" i="1"/>
  <c r="CH30" i="1"/>
  <c r="CN35" i="1"/>
  <c r="CH39" i="1"/>
  <c r="CT35" i="1"/>
  <c r="CT50" i="1"/>
  <c r="CT37" i="1"/>
  <c r="CT73" i="1"/>
  <c r="CT72" i="1"/>
  <c r="CT47" i="1"/>
  <c r="CT42" i="1"/>
  <c r="CT68" i="1"/>
  <c r="CT80" i="1"/>
  <c r="BS54" i="1"/>
  <c r="CT55" i="1"/>
  <c r="CT33" i="1"/>
  <c r="CT25" i="1"/>
  <c r="CT81" i="1"/>
  <c r="CT49" i="1"/>
  <c r="CN34" i="1"/>
  <c r="CH55" i="1"/>
  <c r="CB79" i="1"/>
  <c r="CT19" i="1"/>
  <c r="CT34" i="1"/>
  <c r="CT92" i="1"/>
  <c r="CT41" i="1"/>
  <c r="CB36" i="1"/>
  <c r="CT27" i="1"/>
  <c r="CT22" i="1"/>
  <c r="CT20" i="1"/>
  <c r="CT87" i="1"/>
  <c r="CB47" i="1"/>
  <c r="CT74" i="1"/>
  <c r="CT43" i="1"/>
  <c r="CT79" i="1"/>
  <c r="CT40" i="1"/>
  <c r="CN52" i="1"/>
  <c r="CN67" i="1"/>
  <c r="CH58" i="1"/>
  <c r="AY75" i="1"/>
  <c r="CN18" i="1"/>
  <c r="CH80" i="1"/>
  <c r="CN33" i="1"/>
  <c r="CN50" i="1"/>
  <c r="CH52" i="1"/>
  <c r="CH44" i="1"/>
  <c r="CN40" i="1"/>
  <c r="CN49" i="1"/>
  <c r="CH24" i="1"/>
  <c r="CH73" i="1"/>
  <c r="CB21" i="1"/>
  <c r="CB85" i="1"/>
  <c r="CB54" i="1"/>
  <c r="CB55" i="1"/>
  <c r="BY80" i="1"/>
  <c r="BV21" i="1"/>
  <c r="CN79" i="1"/>
  <c r="CN11" i="1"/>
  <c r="BM34" i="1" s="1"/>
  <c r="CH83" i="1"/>
  <c r="CH11" i="1"/>
  <c r="BM32" i="1" s="1"/>
  <c r="CB78" i="1"/>
  <c r="CN64" i="1"/>
  <c r="CN65" i="1"/>
  <c r="CN82" i="1"/>
  <c r="CN83" i="1"/>
  <c r="CH66" i="1"/>
  <c r="CH37" i="1"/>
  <c r="CH65" i="1"/>
  <c r="CH71" i="1"/>
  <c r="CB41" i="1"/>
  <c r="CB48" i="1"/>
  <c r="CE86" i="1"/>
  <c r="CE11" i="1"/>
  <c r="BM31" i="1" s="1"/>
  <c r="CT83" i="1"/>
  <c r="CT11" i="1"/>
  <c r="BM36" i="1" s="1"/>
  <c r="CN28" i="1"/>
  <c r="CN17" i="1"/>
  <c r="CN81" i="1"/>
  <c r="CN66" i="1"/>
  <c r="CN51" i="1"/>
  <c r="CH88" i="1"/>
  <c r="CH16" i="1"/>
  <c r="CH22" i="1"/>
  <c r="CH23" i="1"/>
  <c r="CH87" i="1"/>
  <c r="CB30" i="1"/>
  <c r="CB40" i="1"/>
  <c r="CB70" i="1"/>
  <c r="CB76" i="1"/>
  <c r="CB27" i="1"/>
  <c r="CB18" i="1"/>
  <c r="CB84" i="1"/>
  <c r="CB43" i="1"/>
  <c r="BY61" i="1"/>
  <c r="BY51" i="1"/>
  <c r="BY22" i="1"/>
  <c r="BY36" i="1"/>
  <c r="BY81" i="1"/>
  <c r="BY54" i="1"/>
  <c r="BY42" i="1"/>
  <c r="BY82" i="1"/>
  <c r="BY67" i="1"/>
  <c r="BY52" i="1"/>
  <c r="BS86" i="1"/>
  <c r="BY17" i="1"/>
  <c r="BY74" i="1"/>
  <c r="BY19" i="1"/>
  <c r="BY83" i="1"/>
  <c r="BY68" i="1"/>
  <c r="BS92" i="1"/>
  <c r="BY49" i="1"/>
  <c r="BY29" i="1"/>
  <c r="BY35" i="1"/>
  <c r="BY20" i="1"/>
  <c r="BY84" i="1"/>
  <c r="BS70" i="1"/>
  <c r="BY30" i="1"/>
  <c r="BY62" i="1"/>
  <c r="BY25" i="1"/>
  <c r="BY57" i="1"/>
  <c r="BY18" i="1"/>
  <c r="BY50" i="1"/>
  <c r="BY85" i="1"/>
  <c r="BY37" i="1"/>
  <c r="BY69" i="1"/>
  <c r="BY86" i="1"/>
  <c r="BY23" i="1"/>
  <c r="BY39" i="1"/>
  <c r="BY55" i="1"/>
  <c r="BY71" i="1"/>
  <c r="BY87" i="1"/>
  <c r="BY24" i="1"/>
  <c r="BY40" i="1"/>
  <c r="BY56" i="1"/>
  <c r="BY72" i="1"/>
  <c r="BY88" i="1"/>
  <c r="BS58" i="1"/>
  <c r="BS77" i="1"/>
  <c r="BS16" i="1"/>
  <c r="BS79" i="1"/>
  <c r="BS33" i="1"/>
  <c r="BS38" i="1"/>
  <c r="BS82" i="1"/>
  <c r="BY38" i="1"/>
  <c r="BY70" i="1"/>
  <c r="BY33" i="1"/>
  <c r="BY65" i="1"/>
  <c r="BY26" i="1"/>
  <c r="BY58" i="1"/>
  <c r="BY13" i="1"/>
  <c r="BY45" i="1"/>
  <c r="BY77" i="1"/>
  <c r="BY90" i="1"/>
  <c r="BY27" i="1"/>
  <c r="BY43" i="1"/>
  <c r="BY59" i="1"/>
  <c r="BY75" i="1"/>
  <c r="BY91" i="1"/>
  <c r="BY28" i="1"/>
  <c r="BY44" i="1"/>
  <c r="BY60" i="1"/>
  <c r="BY76" i="1"/>
  <c r="BY92" i="1"/>
  <c r="BS43" i="1"/>
  <c r="BS21" i="1"/>
  <c r="BS84" i="1"/>
  <c r="BS23" i="1"/>
  <c r="BS34" i="1"/>
  <c r="BY14" i="1"/>
  <c r="BY46" i="1"/>
  <c r="BY78" i="1"/>
  <c r="BY41" i="1"/>
  <c r="BY73" i="1"/>
  <c r="BY34" i="1"/>
  <c r="BY66" i="1"/>
  <c r="BY21" i="1"/>
  <c r="BY53" i="1"/>
  <c r="BY89" i="1"/>
  <c r="BY15" i="1"/>
  <c r="BY31" i="1"/>
  <c r="BY47" i="1"/>
  <c r="BY63" i="1"/>
  <c r="BY79" i="1"/>
  <c r="BY16" i="1"/>
  <c r="BY32" i="1"/>
  <c r="BY48" i="1"/>
  <c r="BY64" i="1"/>
  <c r="BS28" i="1"/>
  <c r="BS89" i="1"/>
  <c r="BS81" i="1"/>
  <c r="BS87" i="1"/>
  <c r="CN56" i="1"/>
  <c r="CN44" i="1"/>
  <c r="CN16" i="1"/>
  <c r="CN80" i="1"/>
  <c r="CN68" i="1"/>
  <c r="CN21" i="1"/>
  <c r="CN37" i="1"/>
  <c r="CN53" i="1"/>
  <c r="CN69" i="1"/>
  <c r="CN85" i="1"/>
  <c r="CN22" i="1"/>
  <c r="CN38" i="1"/>
  <c r="CN54" i="1"/>
  <c r="CN70" i="1"/>
  <c r="CN86" i="1"/>
  <c r="CN23" i="1"/>
  <c r="CN39" i="1"/>
  <c r="CN55" i="1"/>
  <c r="CN71" i="1"/>
  <c r="CN87" i="1"/>
  <c r="CH29" i="1"/>
  <c r="CH50" i="1"/>
  <c r="CH72" i="1"/>
  <c r="CH14" i="1"/>
  <c r="CH36" i="1"/>
  <c r="CH57" i="1"/>
  <c r="CH78" i="1"/>
  <c r="CH21" i="1"/>
  <c r="CH42" i="1"/>
  <c r="CH64" i="1"/>
  <c r="CH85" i="1"/>
  <c r="CH28" i="1"/>
  <c r="CH49" i="1"/>
  <c r="CH70" i="1"/>
  <c r="CH92" i="1"/>
  <c r="CH27" i="1"/>
  <c r="CH43" i="1"/>
  <c r="CH59" i="1"/>
  <c r="CH75" i="1"/>
  <c r="CH91" i="1"/>
  <c r="CB14" i="1"/>
  <c r="CB82" i="1"/>
  <c r="CB73" i="1"/>
  <c r="CB88" i="1"/>
  <c r="CB24" i="1"/>
  <c r="CB39" i="1"/>
  <c r="CB69" i="1"/>
  <c r="CB64" i="1"/>
  <c r="CB59" i="1"/>
  <c r="CB75" i="1"/>
  <c r="CB42" i="1"/>
  <c r="CB17" i="1"/>
  <c r="CB90" i="1"/>
  <c r="CB57" i="1"/>
  <c r="CB52" i="1"/>
  <c r="CB81" i="1"/>
  <c r="CB63" i="1"/>
  <c r="CB28" i="1"/>
  <c r="CB29" i="1"/>
  <c r="CN72" i="1"/>
  <c r="CN60" i="1"/>
  <c r="CN32" i="1"/>
  <c r="CN20" i="1"/>
  <c r="CN84" i="1"/>
  <c r="CN25" i="1"/>
  <c r="CN41" i="1"/>
  <c r="CN57" i="1"/>
  <c r="CN73" i="1"/>
  <c r="CN89" i="1"/>
  <c r="CN26" i="1"/>
  <c r="CN42" i="1"/>
  <c r="CN58" i="1"/>
  <c r="CN74" i="1"/>
  <c r="CN90" i="1"/>
  <c r="CN27" i="1"/>
  <c r="CN43" i="1"/>
  <c r="CN59" i="1"/>
  <c r="CN75" i="1"/>
  <c r="CN91" i="1"/>
  <c r="CH13" i="1"/>
  <c r="CH34" i="1"/>
  <c r="CH56" i="1"/>
  <c r="CH77" i="1"/>
  <c r="CH20" i="1"/>
  <c r="CH41" i="1"/>
  <c r="CH62" i="1"/>
  <c r="CH84" i="1"/>
  <c r="CH26" i="1"/>
  <c r="CH48" i="1"/>
  <c r="CH69" i="1"/>
  <c r="CH90" i="1"/>
  <c r="CH33" i="1"/>
  <c r="CH54" i="1"/>
  <c r="CH76" i="1"/>
  <c r="CH15" i="1"/>
  <c r="CH31" i="1"/>
  <c r="CH47" i="1"/>
  <c r="CH63" i="1"/>
  <c r="CH79" i="1"/>
  <c r="CB62" i="1"/>
  <c r="CB77" i="1"/>
  <c r="CB58" i="1"/>
  <c r="CB53" i="1"/>
  <c r="CB72" i="1"/>
  <c r="CB87" i="1"/>
  <c r="CB23" i="1"/>
  <c r="CB74" i="1"/>
  <c r="CB45" i="1"/>
  <c r="CB44" i="1"/>
  <c r="CB35" i="1"/>
  <c r="CB51" i="1"/>
  <c r="CB89" i="1"/>
  <c r="CB60" i="1"/>
  <c r="CB66" i="1"/>
  <c r="CB33" i="1"/>
  <c r="CB32" i="1"/>
  <c r="CB68" i="1"/>
  <c r="CB86" i="1"/>
  <c r="CB19" i="1"/>
  <c r="CB26" i="1"/>
  <c r="CN24" i="1"/>
  <c r="CN88" i="1"/>
  <c r="CN76" i="1"/>
  <c r="CN48" i="1"/>
  <c r="CN36" i="1"/>
  <c r="CN13" i="1"/>
  <c r="CN29" i="1"/>
  <c r="CN45" i="1"/>
  <c r="CN61" i="1"/>
  <c r="CN77" i="1"/>
  <c r="CN14" i="1"/>
  <c r="CN30" i="1"/>
  <c r="CN46" i="1"/>
  <c r="CN62" i="1"/>
  <c r="CN78" i="1"/>
  <c r="CN15" i="1"/>
  <c r="CN31" i="1"/>
  <c r="CN47" i="1"/>
  <c r="CN63" i="1"/>
  <c r="CH18" i="1"/>
  <c r="CH40" i="1"/>
  <c r="CH61" i="1"/>
  <c r="CH82" i="1"/>
  <c r="CH25" i="1"/>
  <c r="CH46" i="1"/>
  <c r="CH68" i="1"/>
  <c r="CH89" i="1"/>
  <c r="CH32" i="1"/>
  <c r="CH53" i="1"/>
  <c r="CH74" i="1"/>
  <c r="CH17" i="1"/>
  <c r="CH38" i="1"/>
  <c r="CH60" i="1"/>
  <c r="CH81" i="1"/>
  <c r="CH19" i="1"/>
  <c r="CH35" i="1"/>
  <c r="CH51" i="1"/>
  <c r="CH67" i="1"/>
  <c r="CB46" i="1"/>
  <c r="CB61" i="1"/>
  <c r="CB38" i="1"/>
  <c r="CB37" i="1"/>
  <c r="CB56" i="1"/>
  <c r="CB71" i="1"/>
  <c r="CB50" i="1"/>
  <c r="CB25" i="1"/>
  <c r="CB20" i="1"/>
  <c r="CB15" i="1"/>
  <c r="CB80" i="1"/>
  <c r="CB31" i="1"/>
  <c r="CB65" i="1"/>
  <c r="CB16" i="1"/>
  <c r="CB34" i="1"/>
  <c r="CB13" i="1"/>
  <c r="CB91" i="1"/>
  <c r="CB67" i="1"/>
  <c r="CB49" i="1"/>
  <c r="CB92" i="1"/>
  <c r="CB83" i="1"/>
  <c r="CT23" i="1"/>
  <c r="CT45" i="1"/>
  <c r="CT56" i="1"/>
  <c r="CT85" i="1"/>
  <c r="CT16" i="1"/>
  <c r="CT38" i="1"/>
  <c r="CT32" i="1"/>
  <c r="CT53" i="1"/>
  <c r="CT58" i="1"/>
  <c r="CT31" i="1"/>
  <c r="CT44" i="1"/>
  <c r="CT26" i="1"/>
  <c r="CT46" i="1"/>
  <c r="CT89" i="1"/>
  <c r="CT90" i="1"/>
  <c r="CT36" i="1"/>
  <c r="CT39" i="1"/>
  <c r="CT84" i="1"/>
  <c r="CT63" i="1"/>
  <c r="CT48" i="1"/>
  <c r="CT15" i="1"/>
  <c r="CT30" i="1"/>
  <c r="BS74" i="1"/>
  <c r="BS59" i="1"/>
  <c r="BS44" i="1"/>
  <c r="BS29" i="1"/>
  <c r="BS13" i="1"/>
  <c r="BS22" i="1"/>
  <c r="BS31" i="1"/>
  <c r="BS36" i="1"/>
  <c r="BS41" i="1"/>
  <c r="BS15" i="1"/>
  <c r="BS20" i="1"/>
  <c r="BS25" i="1"/>
  <c r="BS63" i="1"/>
  <c r="BS73" i="1"/>
  <c r="BS67" i="1"/>
  <c r="BS47" i="1"/>
  <c r="BS83" i="1"/>
  <c r="BS53" i="1"/>
  <c r="BS88" i="1"/>
  <c r="BS90" i="1"/>
  <c r="BS75" i="1"/>
  <c r="BS60" i="1"/>
  <c r="BS45" i="1"/>
  <c r="BS46" i="1"/>
  <c r="BS51" i="1"/>
  <c r="BS56" i="1"/>
  <c r="BS65" i="1"/>
  <c r="BS30" i="1"/>
  <c r="BS35" i="1"/>
  <c r="BS40" i="1"/>
  <c r="BS49" i="1"/>
  <c r="BS24" i="1"/>
  <c r="BS18" i="1"/>
  <c r="BS72" i="1"/>
  <c r="BS52" i="1"/>
  <c r="BS17" i="1"/>
  <c r="BS39" i="1"/>
  <c r="BS19" i="1"/>
  <c r="BS42" i="1"/>
  <c r="BS27" i="1"/>
  <c r="BS91" i="1"/>
  <c r="BS76" i="1"/>
  <c r="BS61" i="1"/>
  <c r="BS66" i="1"/>
  <c r="BS71" i="1"/>
  <c r="BS80" i="1"/>
  <c r="BS85" i="1"/>
  <c r="BS50" i="1"/>
  <c r="BS55" i="1"/>
  <c r="BS64" i="1"/>
  <c r="BS69" i="1"/>
  <c r="BS14" i="1"/>
  <c r="BS68" i="1"/>
  <c r="BS62" i="1"/>
  <c r="BS37" i="1"/>
  <c r="BS32" i="1"/>
  <c r="BS57" i="1"/>
  <c r="BS78" i="1"/>
  <c r="BS48" i="1"/>
  <c r="BS26" i="1"/>
  <c r="AK34" i="1"/>
  <c r="AL34" i="1" s="1"/>
  <c r="AK30" i="1"/>
  <c r="AL30" i="1" s="1"/>
  <c r="AK23" i="1"/>
  <c r="AL23" i="1" s="1"/>
  <c r="AK21" i="1"/>
  <c r="AL21" i="1" s="1"/>
  <c r="AY70" i="1"/>
  <c r="AY74" i="1"/>
  <c r="AY63" i="1"/>
  <c r="AY61" i="1"/>
  <c r="AY64" i="1"/>
  <c r="AK68" i="1"/>
  <c r="AL68" i="1" s="1"/>
  <c r="AK18" i="1"/>
  <c r="AL18" i="1" s="1"/>
  <c r="AK38" i="1"/>
  <c r="AL38" i="1" s="1"/>
  <c r="AK56" i="1"/>
  <c r="AL56" i="1" s="1"/>
  <c r="AY68" i="1"/>
  <c r="AY69" i="1"/>
  <c r="AK74" i="1"/>
  <c r="AL74" i="1" s="1"/>
  <c r="AK69" i="1"/>
  <c r="AL69" i="1" s="1"/>
  <c r="AY71" i="1"/>
  <c r="BV87" i="1"/>
  <c r="BV51" i="1"/>
  <c r="BV32" i="1"/>
  <c r="BV34" i="1"/>
  <c r="BV28" i="1"/>
  <c r="CE26" i="1"/>
  <c r="CE55" i="1"/>
  <c r="CE40" i="1"/>
  <c r="CE25" i="1"/>
  <c r="CE89" i="1"/>
  <c r="CE74" i="1"/>
  <c r="CE71" i="1"/>
  <c r="CE56" i="1"/>
  <c r="CE41" i="1"/>
  <c r="CE91" i="1"/>
  <c r="CE23" i="1"/>
  <c r="CE87" i="1"/>
  <c r="CE72" i="1"/>
  <c r="CE57" i="1"/>
  <c r="CE42" i="1"/>
  <c r="CE39" i="1"/>
  <c r="CE24" i="1"/>
  <c r="CE88" i="1"/>
  <c r="CE73" i="1"/>
  <c r="CE58" i="1"/>
  <c r="CE27" i="1"/>
  <c r="CE43" i="1"/>
  <c r="CE59" i="1"/>
  <c r="CE75" i="1"/>
  <c r="CE92" i="1"/>
  <c r="CE28" i="1"/>
  <c r="CE60" i="1"/>
  <c r="CE76" i="1"/>
  <c r="CE13" i="1"/>
  <c r="CE29" i="1"/>
  <c r="CE45" i="1"/>
  <c r="CE61" i="1"/>
  <c r="CE77" i="1"/>
  <c r="CE14" i="1"/>
  <c r="CE30" i="1"/>
  <c r="CE46" i="1"/>
  <c r="CE62" i="1"/>
  <c r="CE78" i="1"/>
  <c r="CE90" i="1"/>
  <c r="CE15" i="1"/>
  <c r="CE31" i="1"/>
  <c r="CE47" i="1"/>
  <c r="CE63" i="1"/>
  <c r="CE79" i="1"/>
  <c r="CE16" i="1"/>
  <c r="CE48" i="1"/>
  <c r="CE64" i="1"/>
  <c r="CE80" i="1"/>
  <c r="CE17" i="1"/>
  <c r="CE33" i="1"/>
  <c r="CE49" i="1"/>
  <c r="CE65" i="1"/>
  <c r="CE81" i="1"/>
  <c r="CE18" i="1"/>
  <c r="CE34" i="1"/>
  <c r="CE50" i="1"/>
  <c r="CE66" i="1"/>
  <c r="CE82" i="1"/>
  <c r="CE44" i="1"/>
  <c r="CE32" i="1"/>
  <c r="CE19" i="1"/>
  <c r="CE35" i="1"/>
  <c r="CE51" i="1"/>
  <c r="CE67" i="1"/>
  <c r="CE83" i="1"/>
  <c r="CE20" i="1"/>
  <c r="CE36" i="1"/>
  <c r="CE52" i="1"/>
  <c r="CE68" i="1"/>
  <c r="CE84" i="1"/>
  <c r="CE21" i="1"/>
  <c r="CE37" i="1"/>
  <c r="CE53" i="1"/>
  <c r="CE69" i="1"/>
  <c r="CE85" i="1"/>
  <c r="CE22" i="1"/>
  <c r="CE38" i="1"/>
  <c r="CE54" i="1"/>
  <c r="CE70" i="1"/>
  <c r="BV91" i="1"/>
  <c r="BV58" i="1"/>
  <c r="BV19" i="1"/>
  <c r="BV25" i="1"/>
  <c r="BV60" i="1"/>
  <c r="BV62" i="1"/>
  <c r="BV67" i="1"/>
  <c r="BV65" i="1"/>
  <c r="BV49" i="1"/>
  <c r="BV82" i="1"/>
  <c r="BV68" i="1"/>
  <c r="BV46" i="1"/>
  <c r="BV36" i="1"/>
  <c r="BV13" i="1"/>
  <c r="BV37" i="1"/>
  <c r="BV90" i="1"/>
  <c r="BV57" i="1"/>
  <c r="BV75" i="1"/>
  <c r="BV64" i="1"/>
  <c r="BV80" i="1"/>
  <c r="BV35" i="1"/>
  <c r="BV69" i="1"/>
  <c r="BV83" i="1"/>
  <c r="BV27" i="1"/>
  <c r="BV76" i="1"/>
  <c r="BV73" i="1"/>
  <c r="BV88" i="1"/>
  <c r="BV39" i="1"/>
  <c r="BV56" i="1"/>
  <c r="BV66" i="1"/>
  <c r="BV78" i="1"/>
  <c r="BV77" i="1"/>
  <c r="BV44" i="1"/>
  <c r="BV81" i="1"/>
  <c r="BV15" i="1"/>
  <c r="BV85" i="1"/>
  <c r="BV26" i="1"/>
  <c r="BV70" i="1"/>
  <c r="BV89" i="1"/>
  <c r="BV74" i="1"/>
  <c r="BV20" i="1"/>
  <c r="BV50" i="1"/>
  <c r="BV72" i="1"/>
  <c r="BV71" i="1"/>
  <c r="BV42" i="1"/>
  <c r="BV59" i="1"/>
  <c r="BV52" i="1"/>
  <c r="BV18" i="1"/>
  <c r="BV33" i="1"/>
  <c r="BV63" i="1"/>
  <c r="BV43" i="1"/>
  <c r="BV45" i="1"/>
  <c r="BV79" i="1"/>
  <c r="BV86" i="1"/>
  <c r="BV23" i="1"/>
  <c r="BV53" i="1"/>
  <c r="BV40" i="1"/>
  <c r="BV47" i="1"/>
  <c r="BV48" i="1"/>
  <c r="BV55" i="1"/>
  <c r="BV41" i="1"/>
  <c r="BV24" i="1"/>
  <c r="BV31" i="1"/>
  <c r="BV54" i="1"/>
  <c r="BV14" i="1"/>
  <c r="BV22" i="1"/>
  <c r="BV92" i="1"/>
  <c r="BV17" i="1"/>
  <c r="BV30" i="1"/>
  <c r="BV38" i="1"/>
  <c r="BV84" i="1"/>
  <c r="BV29" i="1"/>
  <c r="BV61" i="1"/>
  <c r="BV16" i="1"/>
  <c r="AY67" i="1"/>
  <c r="F28" i="1" l="1"/>
  <c r="C30" i="1"/>
  <c r="E30" i="1"/>
  <c r="F30" i="1"/>
  <c r="C47" i="1"/>
  <c r="E47" i="1"/>
  <c r="E28" i="1"/>
  <c r="G71" i="1"/>
  <c r="E24" i="1"/>
  <c r="F24" i="1"/>
  <c r="D24" i="1"/>
  <c r="G70" i="1"/>
  <c r="E20" i="1"/>
  <c r="F20" i="1"/>
  <c r="D33" i="1"/>
  <c r="F33" i="1"/>
  <c r="E33" i="1"/>
  <c r="F55" i="1"/>
  <c r="E55" i="1"/>
  <c r="D55" i="1"/>
  <c r="E18" i="1"/>
  <c r="F18" i="1"/>
  <c r="F39" i="1"/>
  <c r="D39" i="1"/>
  <c r="E39" i="1"/>
  <c r="E69" i="1"/>
  <c r="E50" i="1"/>
  <c r="F17" i="1"/>
  <c r="D17" i="1"/>
  <c r="E17" i="1"/>
  <c r="G68" i="1"/>
  <c r="C17" i="1"/>
  <c r="E52" i="1"/>
  <c r="D52" i="1"/>
  <c r="F52" i="1"/>
  <c r="E29" i="1"/>
  <c r="F29" i="1"/>
  <c r="E32" i="1"/>
  <c r="F32" i="1"/>
  <c r="E36" i="1"/>
  <c r="F36" i="1"/>
  <c r="E22" i="1"/>
  <c r="F22" i="1"/>
  <c r="D22" i="1"/>
  <c r="E34" i="1"/>
  <c r="F34" i="1"/>
  <c r="E42" i="1"/>
  <c r="F42" i="1"/>
  <c r="E38" i="1"/>
  <c r="F38" i="1"/>
  <c r="E65" i="1"/>
  <c r="E63" i="1"/>
  <c r="D63" i="1"/>
  <c r="E43" i="1"/>
  <c r="D43" i="1"/>
  <c r="F43" i="1"/>
  <c r="F23" i="1"/>
  <c r="E23" i="1"/>
  <c r="E70" i="1"/>
  <c r="C48" i="1"/>
  <c r="E48" i="1"/>
  <c r="C44" i="1"/>
  <c r="E44" i="1"/>
  <c r="F44" i="1"/>
  <c r="F37" i="1"/>
  <c r="E37" i="1"/>
  <c r="G69" i="1"/>
  <c r="D71" i="1"/>
  <c r="E71" i="1"/>
  <c r="E59" i="1"/>
  <c r="D59" i="1"/>
  <c r="F57" i="1"/>
  <c r="D57" i="1"/>
  <c r="E57" i="1"/>
  <c r="E40" i="1"/>
  <c r="D40" i="1"/>
  <c r="E27" i="1"/>
  <c r="F27" i="1"/>
  <c r="D67" i="1"/>
  <c r="E67" i="1"/>
  <c r="F35" i="1"/>
  <c r="E35" i="1"/>
  <c r="F41" i="1"/>
  <c r="E41" i="1"/>
  <c r="E54" i="1"/>
  <c r="D54" i="1"/>
  <c r="F54" i="1"/>
  <c r="F21" i="1"/>
  <c r="E21" i="1"/>
  <c r="F51" i="1"/>
  <c r="D51" i="1"/>
  <c r="E51" i="1"/>
  <c r="E68" i="1"/>
  <c r="D19" i="1"/>
  <c r="F19" i="1"/>
  <c r="E19" i="1"/>
  <c r="E60" i="1"/>
  <c r="D60" i="1"/>
  <c r="E26" i="1"/>
  <c r="F26" i="1"/>
  <c r="E45" i="1"/>
  <c r="D45" i="1"/>
  <c r="F45" i="1"/>
  <c r="F25" i="1"/>
  <c r="E25" i="1"/>
  <c r="E58" i="1"/>
  <c r="D58" i="1"/>
  <c r="F58" i="1"/>
  <c r="E56" i="1"/>
  <c r="D56" i="1"/>
  <c r="F56" i="1"/>
  <c r="E61" i="1"/>
  <c r="D61" i="1"/>
  <c r="D49" i="1"/>
  <c r="E49" i="1"/>
  <c r="E72" i="1"/>
  <c r="F53" i="1"/>
  <c r="D53" i="1"/>
  <c r="E53" i="1"/>
  <c r="E64" i="1"/>
  <c r="E66" i="1"/>
  <c r="D66" i="1"/>
  <c r="E16" i="1"/>
  <c r="F16" i="1"/>
  <c r="D16" i="1"/>
  <c r="E31" i="1"/>
  <c r="F31" i="1"/>
  <c r="E15" i="1"/>
  <c r="F14" i="1"/>
  <c r="E14" i="1"/>
  <c r="E13" i="1"/>
  <c r="F13" i="1"/>
  <c r="C14" i="1"/>
  <c r="C45" i="1"/>
  <c r="C56" i="1"/>
  <c r="C61" i="1"/>
  <c r="C55" i="1"/>
  <c r="C65" i="1"/>
  <c r="C57" i="1"/>
  <c r="C64" i="1"/>
  <c r="C52" i="1"/>
  <c r="C72" i="1"/>
  <c r="C70" i="1"/>
  <c r="C16" i="1"/>
  <c r="C68" i="1"/>
  <c r="C69" i="1"/>
  <c r="C66" i="1"/>
  <c r="AZ67" i="1"/>
  <c r="AZ64" i="1"/>
  <c r="AZ70" i="1"/>
  <c r="AZ75" i="1"/>
  <c r="AZ59" i="1"/>
  <c r="AZ65" i="1"/>
  <c r="AZ72" i="1"/>
  <c r="AZ61" i="1"/>
  <c r="F61" i="1" s="1"/>
  <c r="AZ60" i="1"/>
  <c r="F60" i="1" s="1"/>
  <c r="AZ73" i="1"/>
  <c r="AZ69" i="1"/>
  <c r="AZ63" i="1"/>
  <c r="AZ71" i="1"/>
  <c r="AZ68" i="1"/>
  <c r="AZ74" i="1"/>
  <c r="AZ62" i="1"/>
  <c r="AZ66" i="1"/>
  <c r="AZ46" i="1"/>
  <c r="C53" i="1"/>
  <c r="C86" i="1"/>
  <c r="C81" i="1"/>
  <c r="C89" i="1"/>
  <c r="C83" i="1"/>
  <c r="C87" i="1"/>
  <c r="C77" i="1"/>
  <c r="C85" i="1"/>
  <c r="C76" i="1"/>
  <c r="C84" i="1"/>
  <c r="C92" i="1"/>
  <c r="C82" i="1"/>
  <c r="C79" i="1"/>
  <c r="C88" i="1"/>
  <c r="C78" i="1"/>
  <c r="C90" i="1"/>
  <c r="C80" i="1"/>
  <c r="C91" i="1"/>
  <c r="C36" i="1"/>
  <c r="C37" i="1"/>
  <c r="C13" i="1"/>
  <c r="C43" i="1"/>
  <c r="C67" i="1"/>
  <c r="BM25" i="1"/>
  <c r="BN25" i="1" s="1"/>
  <c r="C54" i="1"/>
  <c r="C58" i="1"/>
  <c r="C75" i="1"/>
  <c r="C73" i="1"/>
  <c r="C60" i="1"/>
  <c r="C59" i="1"/>
  <c r="C51" i="1"/>
  <c r="C49" i="1"/>
  <c r="C39" i="1"/>
  <c r="C40" i="1"/>
  <c r="C42" i="1"/>
  <c r="C35" i="1"/>
  <c r="C50" i="1"/>
  <c r="C41" i="1"/>
  <c r="AN21" i="1"/>
  <c r="AM21" i="1" s="1"/>
  <c r="D21" i="1" s="1"/>
  <c r="AN87" i="1"/>
  <c r="AN40" i="1"/>
  <c r="AN30" i="1"/>
  <c r="AM30" i="1" s="1"/>
  <c r="D30" i="1" s="1"/>
  <c r="AN64" i="1"/>
  <c r="AM64" i="1" s="1"/>
  <c r="D64" i="1" s="1"/>
  <c r="AN17" i="1"/>
  <c r="AN51" i="1"/>
  <c r="AN34" i="1"/>
  <c r="AM34" i="1" s="1"/>
  <c r="D34" i="1" s="1"/>
  <c r="AN26" i="1"/>
  <c r="AM26" i="1" s="1"/>
  <c r="D26" i="1" s="1"/>
  <c r="AN91" i="1"/>
  <c r="AN45" i="1"/>
  <c r="AN65" i="1"/>
  <c r="AM65" i="1" s="1"/>
  <c r="D65" i="1" s="1"/>
  <c r="AN24" i="1"/>
  <c r="AN15" i="1"/>
  <c r="AM15" i="1" s="1"/>
  <c r="D15" i="1" s="1"/>
  <c r="AN59" i="1"/>
  <c r="AN29" i="1"/>
  <c r="AM29" i="1" s="1"/>
  <c r="D29" i="1" s="1"/>
  <c r="AN22" i="1"/>
  <c r="AN25" i="1"/>
  <c r="AM25" i="1" s="1"/>
  <c r="D25" i="1" s="1"/>
  <c r="AN42" i="1"/>
  <c r="AM42" i="1" s="1"/>
  <c r="D42" i="1" s="1"/>
  <c r="AN63" i="1"/>
  <c r="AN43" i="1"/>
  <c r="AN35" i="1"/>
  <c r="AM35" i="1" s="1"/>
  <c r="D35" i="1" s="1"/>
  <c r="AN31" i="1"/>
  <c r="AM31" i="1" s="1"/>
  <c r="D31" i="1" s="1"/>
  <c r="AN27" i="1"/>
  <c r="AM27" i="1" s="1"/>
  <c r="D27" i="1" s="1"/>
  <c r="AN86" i="1"/>
  <c r="AN50" i="1"/>
  <c r="AM50" i="1" s="1"/>
  <c r="D50" i="1" s="1"/>
  <c r="AN52" i="1"/>
  <c r="AN49" i="1"/>
  <c r="AN41" i="1"/>
  <c r="AM41" i="1" s="1"/>
  <c r="D41" i="1" s="1"/>
  <c r="AN88" i="1"/>
  <c r="AN58" i="1"/>
  <c r="AN13" i="1"/>
  <c r="AM13" i="1" s="1"/>
  <c r="D13" i="1" s="1"/>
  <c r="AN85" i="1"/>
  <c r="AN39" i="1"/>
  <c r="AN62" i="1"/>
  <c r="AN18" i="1"/>
  <c r="AM18" i="1" s="1"/>
  <c r="D18" i="1" s="1"/>
  <c r="AN32" i="1"/>
  <c r="AM32" i="1" s="1"/>
  <c r="D32" i="1" s="1"/>
  <c r="AN16" i="1"/>
  <c r="AN19" i="1"/>
  <c r="AN36" i="1"/>
  <c r="AM36" i="1" s="1"/>
  <c r="D36" i="1" s="1"/>
  <c r="AN83" i="1"/>
  <c r="AN14" i="1"/>
  <c r="AM14" i="1" s="1"/>
  <c r="D14" i="1" s="1"/>
  <c r="AN56" i="1"/>
  <c r="AM56" i="1" s="1"/>
  <c r="AN90" i="1"/>
  <c r="AN44" i="1"/>
  <c r="AM44" i="1" s="1"/>
  <c r="D44" i="1" s="1"/>
  <c r="AN28" i="1"/>
  <c r="AM28" i="1" s="1"/>
  <c r="D28" i="1" s="1"/>
  <c r="AN71" i="1"/>
  <c r="AN37" i="1"/>
  <c r="AM37" i="1" s="1"/>
  <c r="D37" i="1" s="1"/>
  <c r="AN70" i="1"/>
  <c r="AM70" i="1" s="1"/>
  <c r="D70" i="1" s="1"/>
  <c r="AN78" i="1"/>
  <c r="AN54" i="1"/>
  <c r="AN80" i="1"/>
  <c r="AN38" i="1"/>
  <c r="AM38" i="1" s="1"/>
  <c r="D38" i="1" s="1"/>
  <c r="AN76" i="1"/>
  <c r="AN84" i="1"/>
  <c r="AN60" i="1"/>
  <c r="AN68" i="1"/>
  <c r="AM68" i="1" s="1"/>
  <c r="D68" i="1" s="1"/>
  <c r="AN46" i="1"/>
  <c r="AN67" i="1"/>
  <c r="AN92" i="1"/>
  <c r="AN89" i="1"/>
  <c r="AN79" i="1"/>
  <c r="AN74" i="1"/>
  <c r="AM74" i="1" s="1"/>
  <c r="AN81" i="1"/>
  <c r="AN82" i="1"/>
  <c r="AN57" i="1"/>
  <c r="AN33" i="1"/>
  <c r="AN55" i="1"/>
  <c r="AN69" i="1"/>
  <c r="AM69" i="1" s="1"/>
  <c r="D69" i="1" s="1"/>
  <c r="AN53" i="1"/>
  <c r="AN47" i="1"/>
  <c r="AN61" i="1"/>
  <c r="AN75" i="1"/>
  <c r="AN66" i="1"/>
  <c r="AN23" i="1"/>
  <c r="AM23" i="1" s="1"/>
  <c r="D23" i="1" s="1"/>
  <c r="AN73" i="1"/>
  <c r="AN77" i="1"/>
  <c r="AN20" i="1"/>
  <c r="AM20" i="1" s="1"/>
  <c r="D20" i="1" s="1"/>
  <c r="AN48" i="1"/>
  <c r="AM48" i="1" s="1"/>
  <c r="D48" i="1" s="1"/>
  <c r="AN72" i="1"/>
  <c r="AM72" i="1" s="1"/>
  <c r="D72" i="1" s="1"/>
  <c r="C63" i="1"/>
  <c r="C71" i="1"/>
  <c r="C18" i="1"/>
  <c r="C15" i="1"/>
  <c r="BB66" i="1"/>
  <c r="BA66" i="1" s="1"/>
  <c r="BB52" i="1"/>
  <c r="BB91" i="1"/>
  <c r="BB73" i="1"/>
  <c r="BA73" i="1" s="1"/>
  <c r="BB72" i="1"/>
  <c r="BA72" i="1" s="1"/>
  <c r="BB17" i="1"/>
  <c r="BB56" i="1"/>
  <c r="BA56" i="1" s="1"/>
  <c r="BB60" i="1"/>
  <c r="BA60" i="1" s="1"/>
  <c r="BB88" i="1"/>
  <c r="BB83" i="1"/>
  <c r="BB89" i="1"/>
  <c r="BB33" i="1"/>
  <c r="BB76" i="1"/>
  <c r="BB74" i="1"/>
  <c r="BA74" i="1" s="1"/>
  <c r="BB16" i="1"/>
  <c r="BB43" i="1"/>
  <c r="BB69" i="1"/>
  <c r="BA69" i="1" s="1"/>
  <c r="BB21" i="1"/>
  <c r="BB44" i="1"/>
  <c r="BB79" i="1"/>
  <c r="BB64" i="1"/>
  <c r="BA64" i="1" s="1"/>
  <c r="BB87" i="1"/>
  <c r="BB13" i="1"/>
  <c r="BB58" i="1"/>
  <c r="BB53" i="1"/>
  <c r="BB55" i="1"/>
  <c r="BB90" i="1"/>
  <c r="BB51" i="1"/>
  <c r="BB29" i="1"/>
  <c r="BB68" i="1"/>
  <c r="BA68" i="1" s="1"/>
  <c r="BB20" i="1"/>
  <c r="BB28" i="1"/>
  <c r="BB75" i="1"/>
  <c r="BA75" i="1" s="1"/>
  <c r="BB81" i="1"/>
  <c r="BB84" i="1"/>
  <c r="BB48" i="1"/>
  <c r="BA48" i="1" s="1"/>
  <c r="F48" i="1" s="1"/>
  <c r="BB39" i="1"/>
  <c r="BB62" i="1"/>
  <c r="BA62" i="1" s="1"/>
  <c r="BB30" i="1"/>
  <c r="BB24" i="1"/>
  <c r="BB70" i="1"/>
  <c r="BA70" i="1" s="1"/>
  <c r="BB82" i="1"/>
  <c r="BB67" i="1"/>
  <c r="BA67" i="1" s="1"/>
  <c r="BB71" i="1"/>
  <c r="BA71" i="1" s="1"/>
  <c r="BB22" i="1"/>
  <c r="BB42" i="1"/>
  <c r="BB34" i="1"/>
  <c r="BB85" i="1"/>
  <c r="BB25" i="1"/>
  <c r="BB57" i="1"/>
  <c r="BB32" i="1"/>
  <c r="BB50" i="1"/>
  <c r="BA50" i="1" s="1"/>
  <c r="F50" i="1" s="1"/>
  <c r="BB77" i="1"/>
  <c r="BB37" i="1"/>
  <c r="BB27" i="1"/>
  <c r="BB59" i="1"/>
  <c r="BA59" i="1" s="1"/>
  <c r="BB31" i="1"/>
  <c r="BB65" i="1"/>
  <c r="BA65" i="1" s="1"/>
  <c r="BB23" i="1"/>
  <c r="BB36" i="1"/>
  <c r="BB41" i="1"/>
  <c r="BB78" i="1"/>
  <c r="BB14" i="1"/>
  <c r="BB61" i="1"/>
  <c r="BA61" i="1" s="1"/>
  <c r="BB80" i="1"/>
  <c r="BB26" i="1"/>
  <c r="BB63" i="1"/>
  <c r="BA63" i="1" s="1"/>
  <c r="F63" i="1" s="1"/>
  <c r="BB47" i="1"/>
  <c r="BA47" i="1" s="1"/>
  <c r="F47" i="1" s="1"/>
  <c r="BB15" i="1"/>
  <c r="BA15" i="1" s="1"/>
  <c r="F15" i="1" s="1"/>
  <c r="BB45" i="1"/>
  <c r="BB19" i="1"/>
  <c r="BB86" i="1"/>
  <c r="BB46" i="1"/>
  <c r="BA46" i="1" s="1"/>
  <c r="BB35" i="1"/>
  <c r="BB49" i="1"/>
  <c r="BA49" i="1" s="1"/>
  <c r="F49" i="1" s="1"/>
  <c r="BB38" i="1"/>
  <c r="BB54" i="1"/>
  <c r="BB18" i="1"/>
  <c r="BB40" i="1"/>
  <c r="BA40" i="1" s="1"/>
  <c r="F40" i="1" s="1"/>
  <c r="BB92" i="1"/>
  <c r="F66" i="1" l="1"/>
  <c r="F67" i="1"/>
  <c r="F70" i="1"/>
  <c r="F72" i="1"/>
  <c r="F65" i="1"/>
  <c r="F71" i="1"/>
  <c r="F59" i="1"/>
  <c r="F64" i="1"/>
  <c r="F68" i="1"/>
  <c r="F69" i="1"/>
  <c r="F62" i="1"/>
  <c r="F46" i="1"/>
  <c r="BM22" i="1"/>
  <c r="BM19" i="1" s="1"/>
  <c r="P8" i="1" s="1"/>
  <c r="BM20" i="1"/>
  <c r="BM17" i="1" s="1"/>
  <c r="P6" i="1" s="1"/>
  <c r="BM21" i="1"/>
  <c r="BM18" i="1" l="1"/>
  <c r="P7" i="1" s="1"/>
  <c r="BM23" i="1"/>
</calcChain>
</file>

<file path=xl/sharedStrings.xml><?xml version="1.0" encoding="utf-8"?>
<sst xmlns="http://schemas.openxmlformats.org/spreadsheetml/2006/main" count="399" uniqueCount="229">
  <si>
    <t>Time</t>
  </si>
  <si>
    <t>Rank</t>
  </si>
  <si>
    <t>=</t>
  </si>
  <si>
    <t>Hrs</t>
  </si>
  <si>
    <t>Secs</t>
  </si>
  <si>
    <t>Mins</t>
  </si>
  <si>
    <t>Date:</t>
  </si>
  <si>
    <t>Event:</t>
  </si>
  <si>
    <t>No.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</si>
  <si>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</si>
  <si>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</si>
  <si>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</si>
  <si>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</si>
  <si>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</si>
  <si>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</si>
  <si>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</si>
  <si>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</si>
  <si>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</si>
  <si>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</si>
  <si>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</si>
  <si>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</si>
  <si>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</si>
  <si>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</si>
  <si>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</si>
  <si>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</si>
  <si>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</si>
  <si>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</si>
  <si>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</si>
  <si>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</si>
  <si>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</si>
  <si>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</si>
  <si>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</si>
  <si>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</si>
  <si>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</si>
  <si>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</si>
  <si>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</si>
  <si>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</si>
  <si>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</si>
  <si>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</si>
  <si>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</si>
  <si>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</si>
  <si>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</si>
  <si>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</si>
  <si>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</si>
  <si>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</si>
  <si>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</si>
  <si>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</si>
  <si>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</si>
  <si>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</si>
  <si>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</si>
  <si>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</si>
  <si>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</si>
  <si>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</si>
  <si>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</si>
  <si>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</si>
  <si>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</si>
  <si>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</si>
  <si>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</si>
  <si>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</si>
  <si>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</si>
  <si>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</si>
  <si>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</si>
  <si>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</si>
  <si>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</si>
  <si>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</si>
  <si>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</si>
  <si>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</si>
  <si>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</si>
  <si>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</si>
  <si>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Club</t>
  </si>
  <si>
    <t>Name</t>
  </si>
  <si>
    <t>Cat.</t>
  </si>
  <si>
    <t>Ladies</t>
  </si>
  <si>
    <t>Lady?</t>
  </si>
  <si>
    <t>Overall Pos.</t>
  </si>
  <si>
    <t>CC Sudbury</t>
  </si>
  <si>
    <t>Colchester Rovers CC</t>
  </si>
  <si>
    <t>Ipswich BC</t>
  </si>
  <si>
    <t>V</t>
  </si>
  <si>
    <t>S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</si>
  <si>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</si>
  <si>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</si>
  <si>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</si>
  <si>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</si>
  <si>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</si>
  <si>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</si>
  <si>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</si>
  <si>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</si>
  <si>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</si>
  <si>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</si>
  <si>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</si>
  <si>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</si>
  <si>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</si>
  <si>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</si>
  <si>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</si>
  <si>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</si>
  <si>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</si>
  <si>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</si>
  <si>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</si>
  <si>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</si>
  <si>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Juniors</t>
  </si>
  <si>
    <t>Teams</t>
  </si>
  <si>
    <t>Junior?</t>
  </si>
  <si>
    <t>Categories</t>
  </si>
  <si>
    <t>SV</t>
  </si>
  <si>
    <t>Jv</t>
  </si>
  <si>
    <t>Team Prize:</t>
  </si>
  <si>
    <t>seconds</t>
  </si>
  <si>
    <t>Velo Schils Interbike RT</t>
  </si>
  <si>
    <t>Tri Sudbury</t>
  </si>
  <si>
    <t>Orwell Velo</t>
  </si>
  <si>
    <t>Jun</t>
  </si>
  <si>
    <t>James Rush</t>
  </si>
  <si>
    <t xml:space="preserve">Men's Course Record: </t>
  </si>
  <si>
    <t xml:space="preserve">Women's Course Record: </t>
  </si>
  <si>
    <t>Kirsty Fenner</t>
  </si>
  <si>
    <t>Oskar Everett</t>
  </si>
  <si>
    <t xml:space="preserve">             </t>
  </si>
  <si>
    <t>Neil Hughes</t>
  </si>
  <si>
    <t>Juv</t>
  </si>
  <si>
    <t>Juvenile?</t>
  </si>
  <si>
    <t>Juveniles</t>
  </si>
  <si>
    <t>DNS</t>
  </si>
  <si>
    <t>x</t>
  </si>
  <si>
    <t>DNF</t>
  </si>
  <si>
    <t>Overall</t>
  </si>
  <si>
    <t>Vets</t>
  </si>
  <si>
    <t>Vet?</t>
  </si>
  <si>
    <t>Course</t>
  </si>
  <si>
    <t>Record?</t>
  </si>
  <si>
    <t>For DNF enter "X" in column L</t>
  </si>
  <si>
    <t>For DNF enter "X" in column M</t>
  </si>
  <si>
    <t>Mad March Hilly</t>
  </si>
  <si>
    <t>50m 52s</t>
  </si>
  <si>
    <t>Brendan O'Brien</t>
  </si>
  <si>
    <t>Simon Potter</t>
  </si>
  <si>
    <t>Jeff Wharton</t>
  </si>
  <si>
    <t>David Hart</t>
  </si>
  <si>
    <t>Alex Cross</t>
  </si>
  <si>
    <t>Andrew Whelan</t>
  </si>
  <si>
    <t>Caroline Wyke</t>
  </si>
  <si>
    <t>Joseph Shaw</t>
  </si>
  <si>
    <t>Ann Shuttleworth</t>
  </si>
  <si>
    <t>Simon Daw</t>
  </si>
  <si>
    <t>Will Lowden</t>
  </si>
  <si>
    <t>Laura Davies</t>
  </si>
  <si>
    <t>Walden Velo</t>
  </si>
  <si>
    <t>West Suffolk Wheelers</t>
  </si>
  <si>
    <t>Maldon &amp; District CC</t>
  </si>
  <si>
    <t>Newmarket Cycling &amp; Triathlon Club</t>
  </si>
  <si>
    <t>Cambridge CC</t>
  </si>
  <si>
    <t>HUUB WattShop</t>
  </si>
  <si>
    <t>Team Salesengine.co.uk</t>
  </si>
  <si>
    <t>Team Catenary</t>
  </si>
  <si>
    <t>Jadan Vive Le Velo</t>
  </si>
  <si>
    <t>trainSharp</t>
  </si>
  <si>
    <t>Esp</t>
  </si>
  <si>
    <t>L</t>
  </si>
  <si>
    <t>V-L</t>
  </si>
  <si>
    <t>SV-L</t>
  </si>
  <si>
    <t>Jun-L</t>
  </si>
  <si>
    <t>Jv-L</t>
  </si>
  <si>
    <t>Esp-L</t>
  </si>
  <si>
    <t>Angela Lesslie</t>
  </si>
  <si>
    <t>Charlie Upton</t>
  </si>
  <si>
    <t>Adrian Rush</t>
  </si>
  <si>
    <t>Alex Purcell</t>
  </si>
  <si>
    <t>Richard Parrotte</t>
  </si>
  <si>
    <t>Daniel Upton</t>
  </si>
  <si>
    <t>Charlie Heeks</t>
  </si>
  <si>
    <t>Richard O'Rourke</t>
  </si>
  <si>
    <t>Jason Corner</t>
  </si>
  <si>
    <t>David Young</t>
  </si>
  <si>
    <t>Will Norris</t>
  </si>
  <si>
    <t>Shane Jarvis</t>
  </si>
  <si>
    <t>Doz Bree</t>
  </si>
  <si>
    <t>Dean D'eath</t>
  </si>
  <si>
    <t>V/ V-L</t>
  </si>
  <si>
    <t>Shaftesbury CC</t>
  </si>
  <si>
    <t>Team Vision Racing - Silverhook</t>
  </si>
  <si>
    <t>Iceni Velo</t>
  </si>
  <si>
    <t>Eagle Road Club</t>
  </si>
  <si>
    <t>Cambridge University CC</t>
  </si>
  <si>
    <t>TricentralUk</t>
  </si>
  <si>
    <t>Tim Torie (5/03/23)</t>
  </si>
  <si>
    <t>45m 48s</t>
  </si>
  <si>
    <t>Hayley Simmonds (11/03/18)</t>
  </si>
  <si>
    <t>X</t>
  </si>
  <si>
    <t>TT</t>
  </si>
  <si>
    <t>Road</t>
  </si>
  <si>
    <t>Will Lowden (29.13mph average)</t>
  </si>
  <si>
    <t>CC Sudbury Mad March Hilly - Sponsored by Dropstore, Torque Bikes,            Robins Row insurance and Lowden Family</t>
  </si>
  <si>
    <t>Prizes - 1 per rider</t>
  </si>
  <si>
    <t>Road bikes no tri bars or TT helmets.</t>
  </si>
  <si>
    <t>Plus Watt Shop prizes to allocated to drawn finishing positions.</t>
  </si>
  <si>
    <t>Male TT</t>
  </si>
  <si>
    <t>Female TT</t>
  </si>
  <si>
    <t>Fastest Jun</t>
  </si>
  <si>
    <t>1st Will Lowden</t>
  </si>
  <si>
    <t>Bottle of spirit</t>
  </si>
  <si>
    <t>1st No female TT bike</t>
  </si>
  <si>
    <t>£25 Charlie Upton</t>
  </si>
  <si>
    <t>2nd Simon Daw</t>
  </si>
  <si>
    <t>3rd Alex Purcell</t>
  </si>
  <si>
    <t>Team of 3</t>
  </si>
  <si>
    <t>£10  per rider</t>
  </si>
  <si>
    <t>1st Vet Jeff Wharton</t>
  </si>
  <si>
    <t>Watt Shop T shirt</t>
  </si>
  <si>
    <t>1st Vet</t>
  </si>
  <si>
    <t>Simon Daw (Raffle donation)</t>
  </si>
  <si>
    <t>2nd Vet Jason Corner</t>
  </si>
  <si>
    <t>2nd Vet</t>
  </si>
  <si>
    <t>Alex Purcell, Charlie Heeks</t>
  </si>
  <si>
    <t>Course Record Male</t>
  </si>
  <si>
    <t>Course Record Female</t>
  </si>
  <si>
    <t>Not won</t>
  </si>
  <si>
    <t>Female Road</t>
  </si>
  <si>
    <t>Road Bike 1st Simon Potter</t>
  </si>
  <si>
    <t>Angie Lesslie 1st</t>
  </si>
  <si>
    <t>Road Bike 2nd Joseph Shaw</t>
  </si>
  <si>
    <t>Caroline Wyke 2nd</t>
  </si>
  <si>
    <t>Robins Row/ B.Lowden</t>
  </si>
  <si>
    <t xml:space="preserve">Torque Bikes </t>
  </si>
  <si>
    <t>Male</t>
  </si>
  <si>
    <t>Female</t>
  </si>
  <si>
    <t>Tim Torrie</t>
  </si>
  <si>
    <t>Course Record</t>
  </si>
  <si>
    <t>NA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</si>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</sst>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164" formatCode="h:mm"/>
    <numFmt numFmtId="165" formatCode="mmmm\ d\,\ yyyy"/>
    <numFmt numFmtId="166" formatCode=".00%"/>
    <numFmt numFmtId="167" formatCode="0.0000"/>
    <numFmt numFmtId="168" formatCode="d\ mmmm\,\ yyyy"/>
    <numFmt numFmtId="169" formatCode="0.0"/>
    <numFmt numFmtId="170" formatCode="00.0"/>
    <numFmt numFmtId="171" formatCode="00"/>
  </numFmts>
  <fonts count="70" x14ac:knownFonts="1">
    <font>
      <sz val="10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sz val="10"/>
      <color indexed="55"/>
      <name val="Verdana"/>
      <family val="2"/>
    </font>
    <font>
      <sz val="12"/>
      <color indexed="55"/>
      <name val="Verdana"/>
      <family val="2"/>
    </font>
    <font>
      <sz val="10"/>
      <color indexed="10"/>
      <name val="Verdana"/>
      <family val="2"/>
    </font>
    <font>
      <sz val="10"/>
      <name val="Verdana Bold"/>
    </font>
    <font>
      <sz val="12"/>
      <name val="Verdana Bold"/>
    </font>
    <font>
      <sz val="10"/>
      <color indexed="55"/>
      <name val="Verdana Bold"/>
    </font>
    <font>
      <sz val="18"/>
      <name val="Verdana Bold"/>
    </font>
    <font>
      <sz val="18"/>
      <name val="Arial"/>
      <family val="2"/>
    </font>
    <font>
      <sz val="16"/>
      <name val="Arial"/>
      <family val="2"/>
    </font>
    <font>
      <sz val="16"/>
      <color indexed="55"/>
      <name val="Arial"/>
      <family val="2"/>
    </font>
    <font>
      <sz val="16"/>
      <color indexed="23"/>
      <name val="Arial"/>
      <family val="2"/>
    </font>
    <font>
      <sz val="24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4"/>
      <name val="Verdana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FFFFFF"/>
      <name val="Arial"/>
      <family val="2"/>
    </font>
    <font>
      <sz val="14"/>
      <color rgb="FFFFFF00"/>
      <name val="Arial"/>
      <family val="2"/>
    </font>
    <font>
      <sz val="14"/>
      <name val="Verdana Bold"/>
    </font>
    <font>
      <b/>
      <sz val="14"/>
      <name val="Verdana"/>
      <family val="2"/>
    </font>
    <font>
      <sz val="16"/>
      <name val="Verdana Bold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4"/>
      <color theme="4" tint="0.79998168889431442"/>
      <name val="Arial"/>
      <family val="2"/>
    </font>
    <font>
      <b/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color rgb="FF00B050"/>
      <name val="Verdana Bold"/>
    </font>
    <font>
      <sz val="16"/>
      <name val="Verdana"/>
      <family val="2"/>
    </font>
    <font>
      <sz val="16"/>
      <color indexed="55"/>
      <name val="Verdana"/>
      <family val="2"/>
    </font>
    <font>
      <b/>
      <sz val="16"/>
      <color rgb="FF0432FF"/>
      <name val="Verdana Bold"/>
    </font>
    <font>
      <b/>
      <sz val="16"/>
      <color rgb="FF0432FF"/>
      <name val="Verdana"/>
      <family val="2"/>
    </font>
    <font>
      <b/>
      <sz val="16"/>
      <color rgb="FF00B050"/>
      <name val="Verdana"/>
      <family val="2"/>
    </font>
    <font>
      <b/>
      <sz val="16"/>
      <color rgb="FFFF0000"/>
      <name val="Verdana Bold"/>
    </font>
    <font>
      <b/>
      <sz val="16"/>
      <color rgb="FFFF0000"/>
      <name val="Verdana"/>
      <family val="2"/>
    </font>
    <font>
      <b/>
      <sz val="24"/>
      <name val="Arial"/>
      <family val="2"/>
    </font>
    <font>
      <sz val="10"/>
      <color theme="0" tint="-0.34998626667073579"/>
      <name val="Verdana"/>
      <family val="2"/>
    </font>
    <font>
      <b/>
      <sz val="12"/>
      <name val="Verdana"/>
      <family val="2"/>
    </font>
    <font>
      <i/>
      <sz val="12"/>
      <color rgb="FFFF0000"/>
      <name val="Verdana"/>
      <family val="2"/>
    </font>
    <font>
      <sz val="14"/>
      <color indexed="55"/>
      <name val="Verdana"/>
      <family val="2"/>
    </font>
    <font>
      <sz val="12"/>
      <color theme="1"/>
      <name val="Verdana"/>
      <family val="2"/>
    </font>
    <font>
      <sz val="12"/>
      <color indexed="23"/>
      <name val="Verdana"/>
      <family val="2"/>
    </font>
    <font>
      <sz val="12"/>
      <color rgb="FFFF0000"/>
      <name val="Verdana"/>
      <family val="2"/>
    </font>
    <font>
      <sz val="12"/>
      <color rgb="FF00B050"/>
      <name val="Verdana"/>
      <family val="2"/>
    </font>
    <font>
      <sz val="12"/>
      <color rgb="FF0070C0"/>
      <name val="Verdana"/>
      <family val="2"/>
    </font>
    <font>
      <sz val="12"/>
      <color theme="0" tint="-0.34998626667073579"/>
      <name val="Verdana"/>
      <family val="2"/>
    </font>
    <font>
      <sz val="12"/>
      <color theme="9" tint="-0.249977111117893"/>
      <name val="Verdana"/>
      <family val="2"/>
    </font>
    <font>
      <sz val="12"/>
      <color theme="0" tint="-0.499984740745262"/>
      <name val="Verdana"/>
      <family val="2"/>
    </font>
    <font>
      <sz val="12"/>
      <color theme="9" tint="0.39997558519241921"/>
      <name val="Verdana"/>
      <family val="2"/>
    </font>
    <font>
      <sz val="14"/>
      <color rgb="FFFF0000"/>
      <name val="Verdana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2FFC1"/>
        <bgColor indexed="64"/>
      </patternFill>
    </fill>
    <fill>
      <patternFill patternType="solid">
        <fgColor theme="3" tint="0.39997558519241921"/>
        <bgColor rgb="FF000000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theme="0" tint="-0.34998626667073579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/>
      <diagonal/>
    </border>
    <border>
      <left style="thin">
        <color indexed="22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0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40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4" fillId="0" borderId="0" xfId="0" applyFont="1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7" fillId="3" borderId="0" xfId="0" applyFont="1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164" fontId="12" fillId="3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 applyProtection="1">
      <alignment horizontal="left"/>
      <protection locked="0"/>
    </xf>
    <xf numFmtId="168" fontId="10" fillId="3" borderId="0" xfId="0" applyNumberFormat="1" applyFont="1" applyFill="1" applyAlignment="1" applyProtection="1">
      <alignment horizontal="left"/>
      <protection locked="0"/>
    </xf>
    <xf numFmtId="165" fontId="12" fillId="3" borderId="0" xfId="0" applyNumberFormat="1" applyFont="1" applyFill="1" applyAlignment="1" applyProtection="1">
      <alignment horizontal="right"/>
      <protection locked="0"/>
    </xf>
    <xf numFmtId="168" fontId="15" fillId="3" borderId="0" xfId="0" applyNumberFormat="1" applyFont="1" applyFill="1" applyAlignment="1" applyProtection="1">
      <alignment horizontal="left"/>
      <protection locked="0"/>
    </xf>
    <xf numFmtId="168" fontId="11" fillId="3" borderId="0" xfId="0" applyNumberFormat="1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9" fillId="3" borderId="19" xfId="0" applyFont="1" applyFill="1" applyBorder="1" applyAlignment="1">
      <alignment horizontal="center"/>
    </xf>
    <xf numFmtId="0" fontId="9" fillId="3" borderId="19" xfId="0" applyFont="1" applyFill="1" applyBorder="1"/>
    <xf numFmtId="166" fontId="4" fillId="3" borderId="28" xfId="0" applyNumberFormat="1" applyFont="1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0" fillId="3" borderId="24" xfId="0" applyFill="1" applyBorder="1" applyProtection="1">
      <protection locked="0"/>
    </xf>
    <xf numFmtId="166" fontId="4" fillId="3" borderId="34" xfId="0" applyNumberFormat="1" applyFont="1" applyFill="1" applyBorder="1" applyProtection="1">
      <protection locked="0"/>
    </xf>
    <xf numFmtId="0" fontId="4" fillId="3" borderId="35" xfId="0" applyFont="1" applyFill="1" applyBorder="1" applyProtection="1">
      <protection locked="0"/>
    </xf>
    <xf numFmtId="0" fontId="4" fillId="3" borderId="36" xfId="0" applyFont="1" applyFill="1" applyBorder="1" applyProtection="1">
      <protection locked="0"/>
    </xf>
    <xf numFmtId="166" fontId="4" fillId="3" borderId="19" xfId="0" applyNumberFormat="1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20" xfId="0" applyFont="1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Protection="1">
      <protection locked="0"/>
    </xf>
    <xf numFmtId="0" fontId="12" fillId="0" borderId="29" xfId="0" applyFont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24" fillId="0" borderId="0" xfId="0" applyFont="1"/>
    <xf numFmtId="0" fontId="2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31" fillId="3" borderId="0" xfId="0" applyFont="1" applyFill="1"/>
    <xf numFmtId="0" fontId="19" fillId="7" borderId="1" xfId="0" applyFont="1" applyFill="1" applyBorder="1" applyProtection="1">
      <protection locked="0"/>
    </xf>
    <xf numFmtId="0" fontId="19" fillId="7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Protection="1"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Protection="1"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28" fillId="5" borderId="1" xfId="0" applyFont="1" applyFill="1" applyBorder="1" applyProtection="1">
      <protection locked="0"/>
    </xf>
    <xf numFmtId="0" fontId="28" fillId="5" borderId="1" xfId="0" applyFont="1" applyFill="1" applyBorder="1" applyAlignment="1" applyProtection="1">
      <alignment horizontal="center"/>
      <protection locked="0"/>
    </xf>
    <xf numFmtId="0" fontId="29" fillId="9" borderId="1" xfId="0" applyFont="1" applyFill="1" applyBorder="1" applyProtection="1">
      <protection locked="0"/>
    </xf>
    <xf numFmtId="0" fontId="29" fillId="9" borderId="1" xfId="0" applyFont="1" applyFill="1" applyBorder="1" applyAlignment="1" applyProtection="1">
      <alignment horizontal="center"/>
      <protection locked="0"/>
    </xf>
    <xf numFmtId="0" fontId="23" fillId="5" borderId="1" xfId="0" applyFont="1" applyFill="1" applyBorder="1" applyProtection="1">
      <protection locked="0"/>
    </xf>
    <xf numFmtId="0" fontId="23" fillId="5" borderId="1" xfId="0" applyFont="1" applyFill="1" applyBorder="1" applyAlignment="1" applyProtection="1">
      <alignment horizontal="center"/>
      <protection locked="0"/>
    </xf>
    <xf numFmtId="0" fontId="18" fillId="12" borderId="5" xfId="0" applyFont="1" applyFill="1" applyBorder="1" applyProtection="1">
      <protection locked="0"/>
    </xf>
    <xf numFmtId="0" fontId="0" fillId="12" borderId="6" xfId="0" applyFill="1" applyBorder="1"/>
    <xf numFmtId="0" fontId="18" fillId="12" borderId="40" xfId="0" applyFont="1" applyFill="1" applyBorder="1" applyProtection="1">
      <protection locked="0"/>
    </xf>
    <xf numFmtId="0" fontId="0" fillId="12" borderId="41" xfId="0" applyFill="1" applyBorder="1"/>
    <xf numFmtId="0" fontId="18" fillId="12" borderId="2" xfId="0" applyFont="1" applyFill="1" applyBorder="1" applyProtection="1">
      <protection locked="0"/>
    </xf>
    <xf numFmtId="0" fontId="0" fillId="12" borderId="13" xfId="0" applyFill="1" applyBorder="1"/>
    <xf numFmtId="0" fontId="18" fillId="0" borderId="0" xfId="0" applyFont="1" applyAlignment="1">
      <alignment horizontal="left"/>
    </xf>
    <xf numFmtId="3" fontId="18" fillId="0" borderId="0" xfId="0" applyNumberFormat="1" applyFont="1" applyAlignment="1" applyProtection="1">
      <alignment horizontal="center"/>
      <protection locked="0"/>
    </xf>
    <xf numFmtId="0" fontId="39" fillId="3" borderId="0" xfId="0" applyFont="1" applyFill="1"/>
    <xf numFmtId="0" fontId="33" fillId="3" borderId="0" xfId="0" applyFont="1" applyFill="1"/>
    <xf numFmtId="164" fontId="33" fillId="3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3" borderId="0" xfId="0" applyFont="1" applyFill="1" applyAlignment="1" applyProtection="1">
      <alignment horizontal="center"/>
      <protection locked="0"/>
    </xf>
    <xf numFmtId="0" fontId="33" fillId="3" borderId="0" xfId="0" applyFont="1" applyFill="1" applyProtection="1">
      <protection locked="0"/>
    </xf>
    <xf numFmtId="0" fontId="39" fillId="3" borderId="0" xfId="0" applyFont="1" applyFill="1" applyAlignment="1">
      <alignment horizontal="left"/>
    </xf>
    <xf numFmtId="0" fontId="39" fillId="3" borderId="0" xfId="0" applyFont="1" applyFill="1" applyAlignment="1">
      <alignment horizontal="center"/>
    </xf>
    <xf numFmtId="0" fontId="34" fillId="3" borderId="0" xfId="0" applyFont="1" applyFill="1" applyAlignment="1" applyProtection="1">
      <alignment horizontal="center"/>
      <protection locked="0"/>
    </xf>
    <xf numFmtId="0" fontId="33" fillId="0" borderId="0" xfId="0" applyFont="1"/>
    <xf numFmtId="0" fontId="3" fillId="3" borderId="0" xfId="0" applyFont="1" applyFill="1" applyAlignment="1">
      <alignment horizontal="center"/>
    </xf>
    <xf numFmtId="0" fontId="20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1" fillId="11" borderId="1" xfId="0" applyFont="1" applyFill="1" applyBorder="1" applyProtection="1">
      <protection locked="0"/>
    </xf>
    <xf numFmtId="0" fontId="21" fillId="11" borderId="1" xfId="0" applyFont="1" applyFill="1" applyBorder="1" applyAlignment="1" applyProtection="1">
      <alignment horizontal="center"/>
      <protection locked="0"/>
    </xf>
    <xf numFmtId="0" fontId="27" fillId="5" borderId="1" xfId="0" applyFont="1" applyFill="1" applyBorder="1" applyProtection="1">
      <protection locked="0"/>
    </xf>
    <xf numFmtId="0" fontId="27" fillId="5" borderId="1" xfId="0" applyFont="1" applyFill="1" applyBorder="1" applyAlignment="1" applyProtection="1">
      <alignment horizontal="center"/>
      <protection locked="0"/>
    </xf>
    <xf numFmtId="0" fontId="21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10" borderId="1" xfId="0" applyFont="1" applyFill="1" applyBorder="1" applyProtection="1">
      <protection locked="0"/>
    </xf>
    <xf numFmtId="0" fontId="21" fillId="10" borderId="1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Protection="1"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41" fillId="3" borderId="0" xfId="0" applyFont="1" applyFill="1" applyProtection="1">
      <protection locked="0"/>
    </xf>
    <xf numFmtId="0" fontId="41" fillId="0" borderId="33" xfId="0" applyFont="1" applyBorder="1" applyAlignment="1" applyProtection="1">
      <alignment horizontal="center"/>
      <protection locked="0"/>
    </xf>
    <xf numFmtId="0" fontId="41" fillId="3" borderId="0" xfId="0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169" fontId="39" fillId="3" borderId="0" xfId="0" applyNumberFormat="1" applyFont="1" applyFill="1" applyAlignment="1">
      <alignment horizontal="left"/>
    </xf>
    <xf numFmtId="164" fontId="30" fillId="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/>
    <xf numFmtId="0" fontId="0" fillId="0" borderId="11" xfId="0" applyBorder="1"/>
    <xf numFmtId="0" fontId="0" fillId="0" borderId="6" xfId="0" applyBorder="1"/>
    <xf numFmtId="0" fontId="0" fillId="0" borderId="10" xfId="0" applyBorder="1"/>
    <xf numFmtId="0" fontId="0" fillId="0" borderId="4" xfId="0" applyBorder="1"/>
    <xf numFmtId="0" fontId="18" fillId="0" borderId="0" xfId="0" applyFont="1" applyAlignment="1">
      <alignment horizontal="center"/>
    </xf>
    <xf numFmtId="0" fontId="18" fillId="3" borderId="0" xfId="0" applyFont="1" applyFill="1"/>
    <xf numFmtId="0" fontId="31" fillId="3" borderId="0" xfId="0" applyFont="1" applyFill="1" applyAlignment="1">
      <alignment horizontal="center"/>
    </xf>
    <xf numFmtId="0" fontId="18" fillId="3" borderId="0" xfId="0" applyFont="1" applyFill="1" applyProtection="1">
      <protection locked="0"/>
    </xf>
    <xf numFmtId="0" fontId="39" fillId="3" borderId="41" xfId="0" applyFont="1" applyFill="1" applyBorder="1"/>
    <xf numFmtId="0" fontId="36" fillId="3" borderId="41" xfId="0" applyFont="1" applyFill="1" applyBorder="1"/>
    <xf numFmtId="0" fontId="37" fillId="3" borderId="6" xfId="0" applyFont="1" applyFill="1" applyBorder="1"/>
    <xf numFmtId="0" fontId="9" fillId="3" borderId="4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7" fillId="3" borderId="41" xfId="0" applyFont="1" applyFill="1" applyBorder="1"/>
    <xf numFmtId="0" fontId="9" fillId="3" borderId="14" xfId="0" applyFont="1" applyFill="1" applyBorder="1" applyAlignment="1">
      <alignment horizontal="center"/>
    </xf>
    <xf numFmtId="0" fontId="7" fillId="3" borderId="20" xfId="0" applyFont="1" applyFill="1" applyBorder="1"/>
    <xf numFmtId="166" fontId="4" fillId="3" borderId="22" xfId="0" applyNumberFormat="1" applyFont="1" applyFill="1" applyBorder="1" applyProtection="1">
      <protection locked="0"/>
    </xf>
    <xf numFmtId="166" fontId="4" fillId="3" borderId="35" xfId="0" applyNumberFormat="1" applyFont="1" applyFill="1" applyBorder="1" applyProtection="1">
      <protection locked="0"/>
    </xf>
    <xf numFmtId="0" fontId="0" fillId="3" borderId="36" xfId="0" applyFill="1" applyBorder="1" applyProtection="1">
      <protection locked="0"/>
    </xf>
    <xf numFmtId="166" fontId="4" fillId="3" borderId="14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4" fillId="3" borderId="29" xfId="0" applyFont="1" applyFill="1" applyBorder="1" applyProtection="1">
      <protection locked="0"/>
    </xf>
    <xf numFmtId="0" fontId="7" fillId="3" borderId="3" xfId="0" applyFont="1" applyFill="1" applyBorder="1"/>
    <xf numFmtId="0" fontId="7" fillId="3" borderId="40" xfId="0" applyFont="1" applyFill="1" applyBorder="1"/>
    <xf numFmtId="0" fontId="0" fillId="0" borderId="40" xfId="0" applyBorder="1" applyAlignment="1">
      <alignment horizontal="center"/>
    </xf>
    <xf numFmtId="0" fontId="24" fillId="0" borderId="40" xfId="0" applyFont="1" applyBorder="1"/>
    <xf numFmtId="164" fontId="30" fillId="3" borderId="0" xfId="0" applyNumberFormat="1" applyFont="1" applyFill="1" applyAlignment="1" applyProtection="1">
      <alignment horizontal="left" vertical="center"/>
      <protection locked="0"/>
    </xf>
    <xf numFmtId="0" fontId="7" fillId="3" borderId="1" xfId="0" applyFont="1" applyFill="1" applyBorder="1"/>
    <xf numFmtId="0" fontId="24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24" fillId="0" borderId="8" xfId="0" applyFont="1" applyBorder="1"/>
    <xf numFmtId="0" fontId="14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164" fontId="43" fillId="3" borderId="0" xfId="0" applyNumberFormat="1" applyFont="1" applyFill="1" applyAlignment="1" applyProtection="1">
      <alignment horizontal="left"/>
      <protection locked="0"/>
    </xf>
    <xf numFmtId="0" fontId="43" fillId="3" borderId="0" xfId="0" applyFont="1" applyFill="1" applyAlignment="1">
      <alignment horizontal="left"/>
    </xf>
    <xf numFmtId="169" fontId="43" fillId="3" borderId="0" xfId="0" applyNumberFormat="1" applyFont="1" applyFill="1" applyAlignment="1">
      <alignment horizontal="left"/>
    </xf>
    <xf numFmtId="169" fontId="43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24" fillId="3" borderId="0" xfId="0" applyFont="1" applyFill="1" applyAlignment="1" applyProtection="1">
      <alignment horizontal="left"/>
      <protection locked="0"/>
    </xf>
    <xf numFmtId="168" fontId="24" fillId="3" borderId="0" xfId="0" applyNumberFormat="1" applyFont="1" applyFill="1" applyAlignment="1" applyProtection="1">
      <alignment horizontal="left"/>
      <protection locked="0"/>
    </xf>
    <xf numFmtId="164" fontId="18" fillId="3" borderId="0" xfId="0" applyNumberFormat="1" applyFont="1" applyFill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44" fillId="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0" fillId="3" borderId="0" xfId="0" applyFont="1" applyFill="1" applyProtection="1">
      <protection locked="0"/>
    </xf>
    <xf numFmtId="0" fontId="38" fillId="3" borderId="0" xfId="0" applyFont="1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/>
    <xf numFmtId="0" fontId="31" fillId="0" borderId="40" xfId="0" applyFont="1" applyBorder="1"/>
    <xf numFmtId="0" fontId="51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2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Protection="1">
      <protection locked="0"/>
    </xf>
    <xf numFmtId="167" fontId="5" fillId="2" borderId="23" xfId="0" applyNumberFormat="1" applyFont="1" applyFill="1" applyBorder="1" applyAlignment="1">
      <alignment horizontal="center"/>
    </xf>
    <xf numFmtId="167" fontId="5" fillId="2" borderId="22" xfId="0" applyNumberFormat="1" applyFont="1" applyFill="1" applyBorder="1" applyAlignment="1">
      <alignment horizontal="center"/>
    </xf>
    <xf numFmtId="169" fontId="5" fillId="0" borderId="23" xfId="0" applyNumberFormat="1" applyFont="1" applyBorder="1" applyAlignment="1">
      <alignment horizontal="center"/>
    </xf>
    <xf numFmtId="1" fontId="50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70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52" fillId="0" borderId="3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0" fontId="51" fillId="0" borderId="29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2" fillId="0" borderId="30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7" fontId="5" fillId="2" borderId="29" xfId="0" applyNumberFormat="1" applyFont="1" applyFill="1" applyBorder="1" applyAlignment="1">
      <alignment horizontal="center"/>
    </xf>
    <xf numFmtId="1" fontId="50" fillId="0" borderId="32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2" fillId="0" borderId="15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7" fontId="5" fillId="2" borderId="17" xfId="0" applyNumberFormat="1" applyFont="1" applyFill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70" fontId="2" fillId="0" borderId="39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67" fontId="5" fillId="2" borderId="30" xfId="0" applyNumberFormat="1" applyFont="1" applyFill="1" applyBorder="1" applyAlignment="1">
      <alignment horizontal="center"/>
    </xf>
    <xf numFmtId="167" fontId="5" fillId="2" borderId="15" xfId="0" applyNumberFormat="1" applyFont="1" applyFill="1" applyBorder="1" applyAlignment="1">
      <alignment horizontal="center"/>
    </xf>
    <xf numFmtId="0" fontId="42" fillId="0" borderId="42" xfId="0" applyFont="1" applyBorder="1" applyProtection="1">
      <protection locked="0"/>
    </xf>
    <xf numFmtId="0" fontId="42" fillId="0" borderId="43" xfId="0" applyFont="1" applyBorder="1" applyProtection="1">
      <protection locked="0"/>
    </xf>
    <xf numFmtId="0" fontId="42" fillId="0" borderId="44" xfId="0" applyFont="1" applyBorder="1" applyProtection="1">
      <protection locked="0"/>
    </xf>
    <xf numFmtId="0" fontId="53" fillId="0" borderId="1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67" fontId="13" fillId="0" borderId="30" xfId="0" applyNumberFormat="1" applyFont="1" applyBorder="1" applyAlignment="1">
      <alignment horizontal="center"/>
    </xf>
    <xf numFmtId="0" fontId="4" fillId="3" borderId="3" xfId="0" applyFont="1" applyFill="1" applyBorder="1"/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Protection="1">
      <protection locked="0"/>
    </xf>
    <xf numFmtId="0" fontId="26" fillId="3" borderId="4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168" fontId="11" fillId="3" borderId="40" xfId="0" applyNumberFormat="1" applyFont="1" applyFill="1" applyBorder="1" applyAlignment="1" applyProtection="1">
      <alignment horizontal="left"/>
      <protection locked="0"/>
    </xf>
    <xf numFmtId="168" fontId="11" fillId="3" borderId="5" xfId="0" applyNumberFormat="1" applyFont="1" applyFill="1" applyBorder="1" applyAlignment="1" applyProtection="1">
      <alignment horizontal="left"/>
      <protection locked="0"/>
    </xf>
    <xf numFmtId="168" fontId="11" fillId="3" borderId="11" xfId="0" applyNumberFormat="1" applyFont="1" applyFill="1" applyBorder="1" applyAlignment="1" applyProtection="1">
      <alignment horizontal="left"/>
      <protection locked="0"/>
    </xf>
    <xf numFmtId="0" fontId="31" fillId="0" borderId="9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164" fontId="30" fillId="0" borderId="9" xfId="0" applyNumberFormat="1" applyFont="1" applyBorder="1" applyAlignment="1" applyProtection="1">
      <alignment horizontal="center"/>
      <protection locked="0"/>
    </xf>
    <xf numFmtId="0" fontId="2" fillId="3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/>
    <xf numFmtId="0" fontId="8" fillId="0" borderId="4" xfId="0" applyFont="1" applyBorder="1" applyAlignment="1">
      <alignment horizontal="center"/>
    </xf>
    <xf numFmtId="0" fontId="2" fillId="6" borderId="40" xfId="0" applyFont="1" applyFill="1" applyBorder="1"/>
    <xf numFmtId="0" fontId="8" fillId="6" borderId="4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67" fontId="5" fillId="2" borderId="4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1" fontId="43" fillId="3" borderId="0" xfId="0" applyNumberFormat="1" applyFont="1" applyFill="1" applyAlignment="1">
      <alignment horizontal="right"/>
    </xf>
    <xf numFmtId="0" fontId="54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24" fillId="3" borderId="40" xfId="0" applyFont="1" applyFill="1" applyBorder="1"/>
    <xf numFmtId="0" fontId="14" fillId="3" borderId="40" xfId="0" applyFont="1" applyFill="1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171" fontId="2" fillId="0" borderId="26" xfId="0" applyNumberFormat="1" applyFont="1" applyBorder="1" applyAlignment="1">
      <alignment horizontal="center"/>
    </xf>
    <xf numFmtId="171" fontId="2" fillId="0" borderId="45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27" xfId="0" applyNumberFormat="1" applyFont="1" applyBorder="1" applyAlignment="1">
      <alignment horizontal="center"/>
    </xf>
    <xf numFmtId="171" fontId="2" fillId="0" borderId="46" xfId="0" applyNumberFormat="1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3" fontId="0" fillId="0" borderId="0" xfId="0" applyNumberFormat="1" applyProtection="1">
      <protection locked="0"/>
    </xf>
    <xf numFmtId="0" fontId="56" fillId="0" borderId="0" xfId="0" applyFont="1"/>
    <xf numFmtId="0" fontId="49" fillId="0" borderId="16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2" fillId="0" borderId="24" xfId="0" applyFont="1" applyBorder="1" applyProtection="1">
      <protection locked="0"/>
    </xf>
    <xf numFmtId="0" fontId="49" fillId="0" borderId="47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5" fillId="0" borderId="0" xfId="0" applyFont="1"/>
    <xf numFmtId="0" fontId="1" fillId="0" borderId="0" xfId="129"/>
    <xf numFmtId="0" fontId="58" fillId="0" borderId="0" xfId="129" applyFont="1"/>
    <xf numFmtId="0" fontId="59" fillId="0" borderId="49" xfId="129" applyFont="1" applyBorder="1"/>
    <xf numFmtId="0" fontId="60" fillId="0" borderId="50" xfId="129" applyFont="1" applyBorder="1"/>
    <xf numFmtId="0" fontId="61" fillId="0" borderId="50" xfId="129" applyFont="1" applyBorder="1"/>
    <xf numFmtId="0" fontId="1" fillId="0" borderId="50" xfId="129" applyBorder="1"/>
    <xf numFmtId="0" fontId="1" fillId="0" borderId="51" xfId="129" applyBorder="1"/>
    <xf numFmtId="0" fontId="59" fillId="0" borderId="52" xfId="129" applyFont="1" applyBorder="1"/>
    <xf numFmtId="0" fontId="60" fillId="0" borderId="0" xfId="129" applyFont="1"/>
    <xf numFmtId="0" fontId="1" fillId="0" borderId="53" xfId="129" applyBorder="1"/>
    <xf numFmtId="0" fontId="62" fillId="0" borderId="52" xfId="129" applyFont="1" applyBorder="1"/>
    <xf numFmtId="0" fontId="62" fillId="0" borderId="0" xfId="129" applyFont="1"/>
    <xf numFmtId="6" fontId="63" fillId="0" borderId="0" xfId="129" applyNumberFormat="1" applyFont="1" applyAlignment="1">
      <alignment horizontal="center"/>
    </xf>
    <xf numFmtId="6" fontId="61" fillId="0" borderId="0" xfId="129" applyNumberFormat="1" applyFont="1" applyAlignment="1">
      <alignment horizontal="center"/>
    </xf>
    <xf numFmtId="6" fontId="64" fillId="0" borderId="0" xfId="129" applyNumberFormat="1" applyFont="1"/>
    <xf numFmtId="6" fontId="1" fillId="0" borderId="0" xfId="129" applyNumberFormat="1" applyAlignment="1">
      <alignment horizontal="center"/>
    </xf>
    <xf numFmtId="6" fontId="63" fillId="0" borderId="0" xfId="129" applyNumberFormat="1" applyFont="1"/>
    <xf numFmtId="0" fontId="65" fillId="0" borderId="52" xfId="129" applyFont="1" applyBorder="1" applyAlignment="1">
      <alignment wrapText="1"/>
    </xf>
    <xf numFmtId="6" fontId="66" fillId="0" borderId="0" xfId="129" applyNumberFormat="1" applyFont="1" applyAlignment="1">
      <alignment horizontal="center"/>
    </xf>
    <xf numFmtId="6" fontId="67" fillId="0" borderId="0" xfId="129" applyNumberFormat="1" applyFont="1" applyAlignment="1">
      <alignment horizontal="center"/>
    </xf>
    <xf numFmtId="0" fontId="62" fillId="0" borderId="0" xfId="129" applyFont="1" applyAlignment="1">
      <alignment wrapText="1"/>
    </xf>
    <xf numFmtId="0" fontId="62" fillId="0" borderId="52" xfId="129" applyFont="1" applyBorder="1" applyAlignment="1">
      <alignment wrapText="1"/>
    </xf>
    <xf numFmtId="0" fontId="68" fillId="0" borderId="52" xfId="129" applyFont="1" applyBorder="1" applyAlignment="1">
      <alignment wrapText="1"/>
    </xf>
    <xf numFmtId="0" fontId="68" fillId="0" borderId="54" xfId="129" applyFont="1" applyBorder="1"/>
    <xf numFmtId="6" fontId="63" fillId="0" borderId="55" xfId="129" applyNumberFormat="1" applyFont="1" applyBorder="1" applyAlignment="1">
      <alignment horizontal="center"/>
    </xf>
    <xf numFmtId="6" fontId="1" fillId="0" borderId="55" xfId="129" applyNumberFormat="1" applyBorder="1" applyAlignment="1">
      <alignment horizontal="center"/>
    </xf>
    <xf numFmtId="0" fontId="62" fillId="0" borderId="55" xfId="129" applyFont="1" applyBorder="1"/>
    <xf numFmtId="6" fontId="64" fillId="0" borderId="55" xfId="129" applyNumberFormat="1" applyFont="1" applyBorder="1" applyAlignment="1">
      <alignment horizontal="center"/>
    </xf>
    <xf numFmtId="0" fontId="1" fillId="0" borderId="55" xfId="129" applyBorder="1"/>
    <xf numFmtId="0" fontId="1" fillId="0" borderId="56" xfId="129" applyBorder="1"/>
    <xf numFmtId="0" fontId="69" fillId="0" borderId="0" xfId="129" applyFont="1"/>
    <xf numFmtId="6" fontId="64" fillId="0" borderId="0" xfId="129" applyNumberFormat="1" applyFont="1" applyAlignment="1">
      <alignment horizontal="center"/>
    </xf>
    <xf numFmtId="6" fontId="1" fillId="0" borderId="0" xfId="129" applyNumberFormat="1"/>
    <xf numFmtId="0" fontId="58" fillId="0" borderId="50" xfId="129" applyFont="1" applyBorder="1"/>
    <xf numFmtId="0" fontId="69" fillId="0" borderId="52" xfId="129" applyFont="1" applyBorder="1"/>
    <xf numFmtId="6" fontId="64" fillId="0" borderId="0" xfId="129" applyNumberFormat="1" applyFont="1" applyAlignment="1">
      <alignment horizontal="left"/>
    </xf>
    <xf numFmtId="0" fontId="64" fillId="0" borderId="0" xfId="129" applyFont="1"/>
    <xf numFmtId="0" fontId="69" fillId="0" borderId="52" xfId="129" applyFont="1" applyBorder="1" applyAlignment="1">
      <alignment wrapText="1"/>
    </xf>
    <xf numFmtId="0" fontId="69" fillId="0" borderId="0" xfId="129" applyFont="1" applyAlignment="1">
      <alignment wrapText="1"/>
    </xf>
    <xf numFmtId="0" fontId="69" fillId="0" borderId="54" xfId="129" applyFont="1" applyBorder="1"/>
    <xf numFmtId="0" fontId="69" fillId="0" borderId="55" xfId="129" applyFont="1" applyBorder="1"/>
    <xf numFmtId="0" fontId="57" fillId="0" borderId="0" xfId="129" applyFont="1" applyAlignment="1">
      <alignment horizontal="center" wrapText="1"/>
    </xf>
    <xf numFmtId="0" fontId="2" fillId="0" borderId="7" xfId="0" applyFont="1" applyBorder="1"/>
    <xf numFmtId="0" fontId="2" fillId="0" borderId="9" xfId="0" applyFont="1" applyBorder="1"/>
    <xf numFmtId="164" fontId="2" fillId="0" borderId="7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6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8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1" xfId="0" applyFill="1" applyBorder="1" applyAlignment="1">
      <alignment horizontal="center"/>
    </xf>
    <xf numFmtId="164" fontId="45" fillId="2" borderId="7" xfId="0" applyNumberFormat="1" applyFont="1" applyFill="1" applyBorder="1" applyAlignment="1">
      <alignment horizontal="center" vertical="center" textRotation="90"/>
    </xf>
    <xf numFmtId="0" fontId="45" fillId="0" borderId="9" xfId="0" applyFont="1" applyBorder="1" applyAlignment="1">
      <alignment horizontal="center" vertical="center" textRotation="90"/>
    </xf>
    <xf numFmtId="0" fontId="24" fillId="3" borderId="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6" fillId="3" borderId="10" xfId="0" applyFont="1" applyFill="1" applyBorder="1" applyAlignment="1" applyProtection="1">
      <alignment horizontal="left"/>
      <protection locked="0"/>
    </xf>
    <xf numFmtId="0" fontId="0" fillId="0" borderId="10" xfId="0" applyBorder="1"/>
    <xf numFmtId="168" fontId="38" fillId="3" borderId="0" xfId="0" applyNumberFormat="1" applyFont="1" applyFill="1" applyAlignment="1" applyProtection="1">
      <alignment horizontal="left"/>
      <protection locked="0"/>
    </xf>
    <xf numFmtId="0" fontId="0" fillId="0" borderId="0" xfId="0"/>
    <xf numFmtId="168" fontId="35" fillId="3" borderId="0" xfId="0" applyNumberFormat="1" applyFont="1" applyFill="1" applyAlignment="1" applyProtection="1">
      <alignment horizontal="left"/>
      <protection locked="0"/>
    </xf>
    <xf numFmtId="168" fontId="32" fillId="3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/>
    <xf numFmtId="164" fontId="40" fillId="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68" fontId="40" fillId="3" borderId="0" xfId="0" applyNumberFormat="1" applyFont="1" applyFill="1" applyAlignment="1" applyProtection="1">
      <alignment horizontal="left"/>
      <protection locked="0"/>
    </xf>
  </cellXfs>
  <cellStyles count="1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  <cellStyle name="Normal 2" xfId="129" xr:uid="{2481DEAE-A6ED-40FF-B049-6AF60E371A3A}"/>
  </cellStyles>
  <dxfs count="22"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800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b/>
        <i/>
        <color rgb="FF008000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EB3CC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b val="0"/>
        <i val="0"/>
        <color indexed="57"/>
      </font>
    </dxf>
    <dxf>
      <font>
        <b val="0"/>
        <i val="0"/>
        <color indexed="12"/>
      </font>
    </dxf>
    <dxf>
      <font>
        <b/>
        <i val="0"/>
        <condense val="0"/>
        <extend val="0"/>
        <color indexed="10"/>
      </font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auto="1"/>
          <bgColor theme="0" tint="-0.249977111117893"/>
        </patternFill>
      </fill>
    </dxf>
    <dxf>
      <font>
        <color theme="1" tint="0.34998626667073579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C2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72232</xdr:colOff>
      <xdr:row>2</xdr:row>
      <xdr:rowOff>161199</xdr:rowOff>
    </xdr:from>
    <xdr:to>
      <xdr:col>6</xdr:col>
      <xdr:colOff>522010</xdr:colOff>
      <xdr:row>8</xdr:row>
      <xdr:rowOff>86035</xdr:rowOff>
    </xdr:to>
    <xdr:pic>
      <xdr:nvPicPr>
        <xdr:cNvPr id="1041" name="Picture 1" descr="ccs logo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2" y="643799"/>
          <a:ext cx="3662878" cy="191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EE77-4EE0-4265-B688-0132218484EA}">
  <dimension ref="B1:I32"/>
  <sheetViews>
    <sheetView showGridLines="0" tabSelected="1" zoomScale="90" zoomScaleNormal="90" zoomScaleSheetLayoutView="100" workbookViewId="0">
      <selection activeCell="K3" sqref="K3"/>
    </sheetView>
  </sheetViews>
  <sheetFormatPr defaultRowHeight="15.75" x14ac:dyDescent="0.25"/>
  <cols>
    <col min="1" max="1" width="10.125" style="327" customWidth="1"/>
    <col min="2" max="2" width="29.5" style="327" customWidth="1"/>
    <col min="3" max="3" width="19.375" style="327" customWidth="1"/>
    <col min="4" max="4" width="17.625" style="327" customWidth="1"/>
    <col min="5" max="5" width="28.875" style="328" customWidth="1"/>
    <col min="6" max="6" width="10.125" style="327" customWidth="1"/>
    <col min="7" max="7" width="18.375" style="327" customWidth="1"/>
    <col min="8" max="8" width="9" style="327"/>
    <col min="9" max="9" width="16.625" style="327" customWidth="1"/>
    <col min="10" max="16384" width="9" style="327"/>
  </cols>
  <sheetData>
    <row r="1" spans="2:9" ht="60" customHeight="1" x14ac:dyDescent="0.5">
      <c r="B1" s="368" t="s">
        <v>191</v>
      </c>
      <c r="C1" s="368"/>
      <c r="D1" s="368"/>
      <c r="E1" s="368"/>
      <c r="F1" s="368"/>
      <c r="G1" s="368"/>
      <c r="H1" s="368"/>
      <c r="I1" s="368"/>
    </row>
    <row r="2" spans="2:9" ht="21" customHeight="1" thickBot="1" x14ac:dyDescent="0.3"/>
    <row r="3" spans="2:9" ht="26.25" x14ac:dyDescent="0.4">
      <c r="B3" s="329" t="s">
        <v>192</v>
      </c>
      <c r="C3" s="330" t="s">
        <v>193</v>
      </c>
      <c r="D3" s="331"/>
      <c r="E3" s="331"/>
      <c r="F3" s="332"/>
      <c r="G3" s="332"/>
      <c r="H3" s="332"/>
      <c r="I3" s="333"/>
    </row>
    <row r="4" spans="2:9" ht="26.25" x14ac:dyDescent="0.4">
      <c r="B4" s="334" t="s">
        <v>194</v>
      </c>
      <c r="C4" s="335"/>
      <c r="I4" s="336"/>
    </row>
    <row r="5" spans="2:9" ht="26.25" x14ac:dyDescent="0.4">
      <c r="B5" s="334"/>
      <c r="C5" s="335"/>
      <c r="I5" s="336"/>
    </row>
    <row r="6" spans="2:9" ht="23.25" x14ac:dyDescent="0.35">
      <c r="B6" s="337" t="s">
        <v>195</v>
      </c>
      <c r="E6" s="338" t="s">
        <v>196</v>
      </c>
      <c r="H6" s="338" t="s">
        <v>197</v>
      </c>
      <c r="I6" s="336"/>
    </row>
    <row r="7" spans="2:9" ht="23.25" x14ac:dyDescent="0.35">
      <c r="B7" s="337" t="s">
        <v>198</v>
      </c>
      <c r="C7" s="339">
        <v>70</v>
      </c>
      <c r="D7" s="340" t="s">
        <v>199</v>
      </c>
      <c r="E7" s="338" t="s">
        <v>200</v>
      </c>
      <c r="F7" s="339">
        <v>70</v>
      </c>
      <c r="G7" s="340" t="s">
        <v>199</v>
      </c>
      <c r="H7" s="341" t="s">
        <v>201</v>
      </c>
      <c r="I7" s="336"/>
    </row>
    <row r="8" spans="2:9" ht="23.25" x14ac:dyDescent="0.35">
      <c r="B8" s="337" t="s">
        <v>202</v>
      </c>
      <c r="C8" s="339">
        <v>30</v>
      </c>
      <c r="D8" s="340" t="s">
        <v>199</v>
      </c>
      <c r="E8" s="338" t="s">
        <v>10</v>
      </c>
      <c r="F8" s="339">
        <v>30</v>
      </c>
      <c r="G8" s="340" t="s">
        <v>199</v>
      </c>
      <c r="I8" s="336"/>
    </row>
    <row r="9" spans="2:9" ht="23.25" x14ac:dyDescent="0.35">
      <c r="B9" s="337" t="s">
        <v>203</v>
      </c>
      <c r="C9" s="339">
        <v>15</v>
      </c>
      <c r="D9" s="342"/>
      <c r="E9" s="338" t="s">
        <v>11</v>
      </c>
      <c r="F9" s="339">
        <v>15</v>
      </c>
      <c r="G9" s="342"/>
      <c r="H9" s="338" t="s">
        <v>204</v>
      </c>
      <c r="I9" s="336"/>
    </row>
    <row r="10" spans="2:9" ht="23.25" x14ac:dyDescent="0.35">
      <c r="B10" s="337"/>
      <c r="C10" s="339"/>
      <c r="D10" s="342"/>
      <c r="E10" s="338"/>
      <c r="F10" s="339"/>
      <c r="G10" s="342"/>
      <c r="H10" s="343">
        <v>30</v>
      </c>
      <c r="I10" s="336" t="s">
        <v>205</v>
      </c>
    </row>
    <row r="11" spans="2:9" ht="23.25" x14ac:dyDescent="0.35">
      <c r="B11" s="337" t="s">
        <v>206</v>
      </c>
      <c r="C11" s="339">
        <v>15</v>
      </c>
      <c r="D11" s="328" t="s">
        <v>207</v>
      </c>
      <c r="E11" s="338" t="s">
        <v>208</v>
      </c>
      <c r="F11" s="339">
        <v>15</v>
      </c>
      <c r="H11" s="327" t="s">
        <v>209</v>
      </c>
      <c r="I11" s="336"/>
    </row>
    <row r="12" spans="2:9" ht="23.25" x14ac:dyDescent="0.35">
      <c r="B12" s="337" t="s">
        <v>210</v>
      </c>
      <c r="C12" s="339">
        <v>10</v>
      </c>
      <c r="E12" s="338" t="s">
        <v>211</v>
      </c>
      <c r="F12" s="339">
        <v>10</v>
      </c>
      <c r="H12" s="327" t="s">
        <v>212</v>
      </c>
      <c r="I12" s="336"/>
    </row>
    <row r="13" spans="2:9" ht="46.5" x14ac:dyDescent="0.35">
      <c r="B13" s="344" t="s">
        <v>213</v>
      </c>
      <c r="C13" s="345">
        <v>60</v>
      </c>
      <c r="D13" s="346" t="s">
        <v>144</v>
      </c>
      <c r="E13" s="347" t="s">
        <v>214</v>
      </c>
      <c r="F13" s="339">
        <v>60</v>
      </c>
      <c r="G13" s="342" t="s">
        <v>215</v>
      </c>
      <c r="I13" s="336"/>
    </row>
    <row r="14" spans="2:9" ht="23.25" x14ac:dyDescent="0.35">
      <c r="B14" s="348"/>
      <c r="C14" s="339"/>
      <c r="D14" s="342"/>
      <c r="E14" s="347" t="s">
        <v>216</v>
      </c>
      <c r="F14" s="339"/>
      <c r="G14" s="342"/>
      <c r="I14" s="336"/>
    </row>
    <row r="15" spans="2:9" ht="23.25" x14ac:dyDescent="0.35">
      <c r="B15" s="349" t="s">
        <v>217</v>
      </c>
      <c r="C15" s="339">
        <v>30</v>
      </c>
      <c r="D15" s="340" t="s">
        <v>199</v>
      </c>
      <c r="E15" s="347" t="s">
        <v>218</v>
      </c>
      <c r="F15" s="339">
        <v>30</v>
      </c>
      <c r="G15" s="340" t="s">
        <v>199</v>
      </c>
      <c r="I15" s="336"/>
    </row>
    <row r="16" spans="2:9" ht="24" thickBot="1" x14ac:dyDescent="0.4">
      <c r="B16" s="350" t="s">
        <v>219</v>
      </c>
      <c r="C16" s="351">
        <v>15</v>
      </c>
      <c r="D16" s="352"/>
      <c r="E16" s="353" t="s">
        <v>220</v>
      </c>
      <c r="F16" s="351">
        <v>15</v>
      </c>
      <c r="G16" s="354" t="s">
        <v>207</v>
      </c>
      <c r="H16" s="355"/>
      <c r="I16" s="356"/>
    </row>
    <row r="17" spans="2:9" ht="18.75" x14ac:dyDescent="0.3">
      <c r="B17" s="357"/>
      <c r="C17" s="358"/>
      <c r="D17" s="342"/>
      <c r="E17" s="357"/>
      <c r="F17" s="358"/>
      <c r="G17" s="342"/>
    </row>
    <row r="18" spans="2:9" ht="18.75" x14ac:dyDescent="0.3">
      <c r="B18" s="357"/>
      <c r="C18" s="358"/>
      <c r="D18" s="342"/>
      <c r="E18" s="357"/>
      <c r="F18" s="358"/>
      <c r="G18" s="342"/>
    </row>
    <row r="19" spans="2:9" ht="18.75" x14ac:dyDescent="0.3">
      <c r="B19" s="357" t="s">
        <v>221</v>
      </c>
      <c r="C19" s="358">
        <f>SUM(C7:C16)-60</f>
        <v>185</v>
      </c>
      <c r="D19" s="342"/>
      <c r="E19" s="357"/>
      <c r="F19" s="358">
        <f>SUM(F7:F16)-60</f>
        <v>185</v>
      </c>
      <c r="G19" s="358"/>
      <c r="H19" s="358">
        <f>SUM(H7:H16)</f>
        <v>30</v>
      </c>
      <c r="I19" s="359">
        <f>SUM(C19:H19)</f>
        <v>400</v>
      </c>
    </row>
    <row r="20" spans="2:9" ht="18.75" x14ac:dyDescent="0.3">
      <c r="B20" s="357" t="s">
        <v>222</v>
      </c>
      <c r="C20" s="358">
        <v>60</v>
      </c>
      <c r="E20" s="357"/>
      <c r="F20" s="358">
        <v>60</v>
      </c>
      <c r="G20" s="342"/>
    </row>
    <row r="21" spans="2:9" ht="16.5" thickBot="1" x14ac:dyDescent="0.3"/>
    <row r="22" spans="2:9" ht="26.25" x14ac:dyDescent="0.4">
      <c r="B22" s="329" t="s">
        <v>192</v>
      </c>
      <c r="C22" s="330"/>
      <c r="D22" s="332"/>
      <c r="E22" s="360"/>
      <c r="F22" s="332"/>
      <c r="G22" s="332"/>
      <c r="H22" s="332"/>
      <c r="I22" s="333"/>
    </row>
    <row r="23" spans="2:9" x14ac:dyDescent="0.25">
      <c r="B23" s="361" t="s">
        <v>223</v>
      </c>
      <c r="E23" s="357" t="s">
        <v>224</v>
      </c>
      <c r="H23" s="357" t="s">
        <v>197</v>
      </c>
      <c r="I23" s="336"/>
    </row>
    <row r="24" spans="2:9" ht="18.75" x14ac:dyDescent="0.3">
      <c r="B24" s="361" t="s">
        <v>9</v>
      </c>
      <c r="C24" s="358" t="s">
        <v>225</v>
      </c>
      <c r="D24" s="359"/>
      <c r="E24" s="357" t="s">
        <v>9</v>
      </c>
      <c r="F24" s="358" t="s">
        <v>145</v>
      </c>
      <c r="G24" s="342"/>
      <c r="H24" s="341" t="s">
        <v>116</v>
      </c>
      <c r="I24" s="336"/>
    </row>
    <row r="25" spans="2:9" ht="18.75" x14ac:dyDescent="0.3">
      <c r="B25" s="361" t="s">
        <v>10</v>
      </c>
      <c r="C25" s="358" t="s">
        <v>144</v>
      </c>
      <c r="D25" s="359"/>
      <c r="E25" s="357" t="s">
        <v>10</v>
      </c>
      <c r="F25" s="358" t="s">
        <v>142</v>
      </c>
      <c r="G25" s="342"/>
      <c r="I25" s="336"/>
    </row>
    <row r="26" spans="2:9" ht="18.75" x14ac:dyDescent="0.3">
      <c r="B26" s="361" t="s">
        <v>11</v>
      </c>
      <c r="C26" s="358" t="s">
        <v>118</v>
      </c>
      <c r="D26" s="359"/>
      <c r="E26" s="357" t="s">
        <v>11</v>
      </c>
      <c r="F26" s="358" t="s">
        <v>115</v>
      </c>
      <c r="G26" s="342"/>
      <c r="H26" s="357" t="s">
        <v>204</v>
      </c>
      <c r="I26" s="336"/>
    </row>
    <row r="27" spans="2:9" ht="18.75" x14ac:dyDescent="0.3">
      <c r="B27" s="361"/>
      <c r="C27" s="358"/>
      <c r="D27" s="359"/>
      <c r="E27" s="357"/>
      <c r="F27" s="358"/>
      <c r="G27" s="342"/>
      <c r="H27" s="362" t="s">
        <v>166</v>
      </c>
      <c r="I27" s="336"/>
    </row>
    <row r="28" spans="2:9" ht="18.75" x14ac:dyDescent="0.3">
      <c r="B28" s="361" t="s">
        <v>208</v>
      </c>
      <c r="C28" s="358" t="s">
        <v>143</v>
      </c>
      <c r="E28" s="357" t="s">
        <v>208</v>
      </c>
      <c r="F28" s="358" t="s">
        <v>140</v>
      </c>
      <c r="H28" s="363" t="s">
        <v>143</v>
      </c>
      <c r="I28" s="336"/>
    </row>
    <row r="29" spans="2:9" ht="18.75" x14ac:dyDescent="0.3">
      <c r="B29" s="361"/>
      <c r="C29" s="358"/>
      <c r="E29" s="357"/>
      <c r="F29" s="358"/>
      <c r="H29" s="362" t="s">
        <v>135</v>
      </c>
      <c r="I29" s="336"/>
    </row>
    <row r="30" spans="2:9" ht="18.75" x14ac:dyDescent="0.3">
      <c r="B30" s="364" t="s">
        <v>226</v>
      </c>
      <c r="C30" s="358" t="s">
        <v>225</v>
      </c>
      <c r="E30" s="365" t="s">
        <v>226</v>
      </c>
      <c r="F30" s="358" t="s">
        <v>227</v>
      </c>
      <c r="G30" s="342"/>
      <c r="I30" s="336"/>
    </row>
    <row r="31" spans="2:9" ht="18.75" x14ac:dyDescent="0.3">
      <c r="B31" s="364"/>
      <c r="C31" s="358"/>
      <c r="E31" s="365"/>
      <c r="F31" s="358"/>
      <c r="G31" s="342"/>
      <c r="I31" s="336"/>
    </row>
    <row r="32" spans="2:9" ht="19.5" thickBot="1" x14ac:dyDescent="0.35">
      <c r="B32" s="366" t="s">
        <v>228</v>
      </c>
      <c r="C32" s="354" t="s">
        <v>138</v>
      </c>
      <c r="D32" s="355"/>
      <c r="E32" s="367" t="s">
        <v>228</v>
      </c>
      <c r="F32" s="354" t="s">
        <v>227</v>
      </c>
      <c r="G32" s="352"/>
      <c r="H32" s="355"/>
      <c r="I32" s="356"/>
    </row>
  </sheetData>
  <mergeCells count="1">
    <mergeCell ref="B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41"/>
  <sheetViews>
    <sheetView zoomScale="60" zoomScaleNormal="60" zoomScalePageLayoutView="75" workbookViewId="0">
      <selection activeCell="Q32" sqref="Q32"/>
    </sheetView>
  </sheetViews>
  <sheetFormatPr defaultColWidth="11" defaultRowHeight="18" x14ac:dyDescent="0.25"/>
  <cols>
    <col min="1" max="1" width="4.625" customWidth="1"/>
    <col min="2" max="2" width="8.125" style="1" bestFit="1" customWidth="1"/>
    <col min="3" max="3" width="10.5" style="125" customWidth="1"/>
    <col min="4" max="8" width="7.875" style="176" customWidth="1"/>
    <col min="9" max="9" width="30.125" style="6" customWidth="1"/>
    <col min="10" max="10" width="7" style="6" customWidth="1"/>
    <col min="11" max="11" width="6.375" style="6" hidden="1" customWidth="1"/>
    <col min="12" max="12" width="40.375" style="6" customWidth="1"/>
    <col min="13" max="13" width="1.875" style="4" customWidth="1"/>
    <col min="14" max="14" width="1.875" style="7" customWidth="1"/>
    <col min="15" max="15" width="17.375" style="7" hidden="1" customWidth="1"/>
    <col min="16" max="16" width="9.875" style="10" customWidth="1"/>
    <col min="17" max="17" width="9.875" style="4" customWidth="1"/>
    <col min="18" max="18" width="9.875" style="6" customWidth="1"/>
    <col min="19" max="19" width="5.125" style="6" customWidth="1"/>
    <col min="20" max="20" width="10.5" style="6" customWidth="1"/>
    <col min="21" max="21" width="12.375" style="10" hidden="1" customWidth="1"/>
    <col min="22" max="22" width="3" style="4" hidden="1" customWidth="1"/>
    <col min="23" max="23" width="4.5" style="4" hidden="1" customWidth="1"/>
    <col min="24" max="24" width="7.125" style="117" customWidth="1"/>
    <col min="25" max="25" width="11.875" style="180" customWidth="1"/>
    <col min="26" max="26" width="3.875" style="12" customWidth="1"/>
    <col min="27" max="27" width="6.875" style="2" hidden="1" customWidth="1"/>
    <col min="28" max="28" width="8.625" style="2" hidden="1" customWidth="1"/>
    <col min="29" max="29" width="6.5" style="4" hidden="1" customWidth="1"/>
    <col min="30" max="30" width="10.125" style="2" hidden="1" customWidth="1"/>
    <col min="31" max="31" width="7.375" hidden="1" customWidth="1"/>
    <col min="32" max="32" width="2.375" style="3" hidden="1" customWidth="1"/>
    <col min="33" max="33" width="4" style="2" hidden="1" customWidth="1"/>
    <col min="34" max="34" width="3.875" style="12" hidden="1" customWidth="1"/>
    <col min="35" max="35" width="8.875" style="1" hidden="1" customWidth="1"/>
    <col min="36" max="38" width="10.625" style="12" hidden="1" customWidth="1"/>
    <col min="39" max="39" width="7.625" style="8" hidden="1" customWidth="1"/>
    <col min="40" max="40" width="4.5" style="12" hidden="1" customWidth="1"/>
    <col min="41" max="41" width="3.875" style="12" hidden="1" customWidth="1"/>
    <col min="42" max="42" width="8.125" style="1" hidden="1" customWidth="1"/>
    <col min="43" max="45" width="10.625" style="12" hidden="1" customWidth="1"/>
    <col min="46" max="46" width="7.625" style="8" hidden="1" customWidth="1"/>
    <col min="47" max="47" width="4.5" style="12" hidden="1" customWidth="1"/>
    <col min="48" max="48" width="3.875" style="12" hidden="1" customWidth="1"/>
    <col min="49" max="49" width="8" style="7" hidden="1" customWidth="1"/>
    <col min="50" max="50" width="7.625" style="7" hidden="1" customWidth="1"/>
    <col min="51" max="51" width="6.125" style="9" hidden="1" customWidth="1"/>
    <col min="52" max="52" width="6.125" style="7" hidden="1" customWidth="1"/>
    <col min="53" max="53" width="5.125" style="8" hidden="1" customWidth="1"/>
    <col min="54" max="54" width="6.125" style="7" hidden="1" customWidth="1"/>
    <col min="55" max="55" width="3.875" style="12" hidden="1" customWidth="1"/>
    <col min="56" max="56" width="10" style="2" hidden="1" customWidth="1"/>
    <col min="57" max="57" width="7.625" style="7" hidden="1" customWidth="1"/>
    <col min="58" max="58" width="6.125" style="9" hidden="1" customWidth="1"/>
    <col min="59" max="59" width="6.125" style="7" hidden="1" customWidth="1"/>
    <col min="60" max="60" width="5.125" style="8" hidden="1" customWidth="1"/>
    <col min="61" max="61" width="6.125" style="7" hidden="1" customWidth="1"/>
    <col min="62" max="63" width="4" style="2" hidden="1" customWidth="1"/>
    <col min="64" max="64" width="7.625" style="7" hidden="1" customWidth="1"/>
    <col min="65" max="65" width="11.75" style="9" hidden="1" customWidth="1"/>
    <col min="66" max="66" width="35.125" style="7" hidden="1" customWidth="1"/>
    <col min="67" max="67" width="3.875" style="8" hidden="1" customWidth="1"/>
    <col min="68" max="68" width="6.125" style="7" hidden="1" customWidth="1"/>
    <col min="69" max="69" width="14.5" style="2" hidden="1" customWidth="1"/>
    <col min="70" max="70" width="15.875" style="280" hidden="1" customWidth="1"/>
    <col min="71" max="71" width="15.875" style="168" hidden="1" customWidth="1"/>
    <col min="72" max="72" width="5.875" style="113" hidden="1" customWidth="1"/>
    <col min="73" max="73" width="15.875" style="5" hidden="1" customWidth="1"/>
    <col min="74" max="74" width="15.875" style="168" hidden="1" customWidth="1"/>
    <col min="75" max="75" width="5.875" style="280" hidden="1" customWidth="1"/>
    <col min="76" max="76" width="15.875" style="280" hidden="1" customWidth="1"/>
    <col min="77" max="77" width="15.875" style="168" hidden="1" customWidth="1"/>
    <col min="78" max="78" width="5.875" style="280" hidden="1" customWidth="1"/>
    <col min="79" max="79" width="15.875" style="280" hidden="1" customWidth="1"/>
    <col min="80" max="80" width="15.875" style="168" hidden="1" customWidth="1"/>
    <col min="81" max="81" width="5.875" style="280" hidden="1" customWidth="1"/>
    <col min="82" max="82" width="15.875" style="280" hidden="1" customWidth="1"/>
    <col min="83" max="83" width="15.875" style="168" hidden="1" customWidth="1"/>
    <col min="84" max="84" width="5.875" style="280" hidden="1" customWidth="1"/>
    <col min="85" max="85" width="15.875" style="280" hidden="1" customWidth="1"/>
    <col min="86" max="86" width="15.875" style="168" hidden="1" customWidth="1"/>
    <col min="87" max="87" width="5.875" style="280" hidden="1" customWidth="1"/>
    <col min="88" max="88" width="15.875" style="280" hidden="1" customWidth="1"/>
    <col min="89" max="89" width="15.875" style="168" hidden="1" customWidth="1"/>
    <col min="90" max="90" width="5.875" style="280" hidden="1" customWidth="1"/>
    <col min="91" max="91" width="15.875" style="280" hidden="1" customWidth="1"/>
    <col min="92" max="92" width="15.875" style="168" hidden="1" customWidth="1"/>
    <col min="93" max="93" width="5.875" style="280" hidden="1" customWidth="1"/>
    <col min="94" max="94" width="15.875" style="280" hidden="1" customWidth="1"/>
    <col min="95" max="95" width="15.875" style="168" hidden="1" customWidth="1"/>
    <col min="96" max="96" width="5.875" style="280" hidden="1" customWidth="1"/>
    <col min="97" max="97" width="15.875" style="280" hidden="1" customWidth="1"/>
    <col min="98" max="98" width="15.875" style="168" hidden="1" customWidth="1"/>
    <col min="99" max="99" width="5.875" style="61" customWidth="1"/>
    <col min="100" max="100" width="11" customWidth="1"/>
    <col min="101" max="101" width="3.625" customWidth="1"/>
    <col min="102" max="102" width="13.125" style="61" customWidth="1"/>
    <col min="103" max="103" width="11" customWidth="1"/>
    <col min="104" max="104" width="3.625" customWidth="1"/>
    <col min="105" max="105" width="13.125" style="61" customWidth="1"/>
    <col min="106" max="107" width="11" customWidth="1"/>
  </cols>
  <sheetData>
    <row r="1" spans="1:105" x14ac:dyDescent="0.25">
      <c r="A1" s="13"/>
      <c r="B1" s="23"/>
      <c r="C1" s="169"/>
      <c r="D1" s="174"/>
      <c r="E1" s="174"/>
      <c r="F1" s="174"/>
      <c r="G1" s="174"/>
      <c r="H1" s="174"/>
      <c r="I1" s="161" t="s">
        <v>113</v>
      </c>
      <c r="J1" s="162" t="s">
        <v>184</v>
      </c>
      <c r="K1" s="162"/>
      <c r="L1" s="162"/>
      <c r="M1" s="162"/>
      <c r="N1" s="163"/>
      <c r="O1" s="164"/>
      <c r="P1" s="164"/>
      <c r="Q1" s="164" t="s">
        <v>185</v>
      </c>
      <c r="R1" s="301">
        <v>2872</v>
      </c>
      <c r="S1" s="24"/>
      <c r="T1" s="13"/>
      <c r="U1" s="99"/>
      <c r="V1" s="24"/>
      <c r="W1" s="20"/>
      <c r="X1" s="23"/>
      <c r="Y1" s="18"/>
      <c r="Z1" s="114"/>
      <c r="AA1" s="177"/>
      <c r="AB1" s="14"/>
      <c r="AC1" s="18"/>
      <c r="AD1" s="14"/>
      <c r="AE1" s="14"/>
      <c r="AF1" s="14"/>
      <c r="AG1" s="14"/>
      <c r="AH1" s="14"/>
      <c r="AI1" s="14"/>
      <c r="AJ1" s="14"/>
      <c r="AK1" s="14"/>
      <c r="AL1" s="14"/>
      <c r="AM1" s="24"/>
      <c r="AN1" s="14"/>
      <c r="AO1" s="16"/>
      <c r="AP1" s="14"/>
      <c r="AQ1" s="14"/>
      <c r="AR1" s="14"/>
      <c r="AS1" s="14"/>
      <c r="AT1" s="24"/>
      <c r="AU1" s="14"/>
      <c r="AV1" s="16"/>
      <c r="AW1" s="14"/>
      <c r="AX1" s="14"/>
      <c r="AY1" s="14"/>
      <c r="AZ1" s="24"/>
      <c r="BA1" s="13"/>
      <c r="BB1" s="13"/>
      <c r="BC1" s="13"/>
      <c r="BD1" s="14"/>
      <c r="BE1" s="14"/>
      <c r="BF1" s="13"/>
      <c r="BG1" s="13"/>
      <c r="BH1" s="13"/>
      <c r="BI1" s="126"/>
      <c r="BJ1" s="126"/>
      <c r="BK1" s="13"/>
      <c r="BL1" s="13"/>
      <c r="BM1" s="13"/>
      <c r="BN1" s="13"/>
      <c r="BO1" s="13"/>
      <c r="BP1" s="126"/>
      <c r="BQ1" s="126"/>
      <c r="BR1" s="13"/>
      <c r="BS1" s="13"/>
      <c r="BT1" s="271"/>
      <c r="BU1" s="165"/>
      <c r="BV1" s="127"/>
      <c r="BW1" s="271"/>
      <c r="BX1" s="165"/>
      <c r="BY1" s="271"/>
      <c r="BZ1" s="271"/>
      <c r="CA1" s="165"/>
      <c r="CB1" s="271"/>
      <c r="CC1" s="271"/>
      <c r="CD1" s="165"/>
      <c r="CE1" s="271"/>
      <c r="CF1" s="271"/>
      <c r="CG1" s="165"/>
      <c r="CH1" s="271"/>
      <c r="CI1" s="271"/>
      <c r="CJ1" s="165"/>
      <c r="CK1" s="271"/>
      <c r="CL1" s="271"/>
      <c r="CM1" s="165"/>
      <c r="CN1" s="271"/>
      <c r="CO1" s="271"/>
      <c r="CP1" s="165"/>
      <c r="CQ1" s="271"/>
      <c r="CR1" s="271"/>
      <c r="CS1" s="165"/>
      <c r="CT1" s="271"/>
      <c r="CU1" s="271"/>
      <c r="CV1" s="165"/>
      <c r="CW1" s="13"/>
      <c r="CX1"/>
      <c r="DA1"/>
    </row>
    <row r="2" spans="1:105" s="98" customFormat="1" ht="19.5" x14ac:dyDescent="0.25">
      <c r="A2" s="90"/>
      <c r="B2" s="91"/>
      <c r="C2" s="169"/>
      <c r="D2" s="174"/>
      <c r="E2" s="174"/>
      <c r="F2" s="174"/>
      <c r="G2" s="174"/>
      <c r="H2" s="174"/>
      <c r="I2" s="161" t="s">
        <v>114</v>
      </c>
      <c r="J2" s="162" t="s">
        <v>186</v>
      </c>
      <c r="K2" s="162"/>
      <c r="L2" s="162"/>
      <c r="M2" s="162"/>
      <c r="N2" s="163"/>
      <c r="O2" s="164"/>
      <c r="P2" s="164"/>
      <c r="Q2" s="164" t="s">
        <v>133</v>
      </c>
      <c r="R2" s="301">
        <v>3052</v>
      </c>
      <c r="S2" s="96"/>
      <c r="T2" s="95"/>
      <c r="U2" s="95"/>
      <c r="V2" s="95"/>
      <c r="W2" s="95"/>
      <c r="X2" s="95"/>
      <c r="Y2" s="95"/>
      <c r="Z2" s="95"/>
      <c r="AA2" s="95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4"/>
      <c r="AN2" s="97"/>
      <c r="AO2" s="94"/>
      <c r="AP2" s="92"/>
      <c r="AQ2" s="93"/>
      <c r="AR2" s="93"/>
      <c r="AS2" s="93"/>
      <c r="AT2" s="94"/>
      <c r="AU2" s="97"/>
      <c r="AV2" s="94"/>
      <c r="AW2" s="92"/>
      <c r="AX2" s="93"/>
      <c r="AY2" s="90"/>
      <c r="AZ2" s="90"/>
      <c r="BA2" s="90"/>
      <c r="BB2" s="90"/>
      <c r="BC2" s="90"/>
      <c r="BD2" s="90"/>
      <c r="BE2" s="93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271"/>
      <c r="BU2" s="165"/>
      <c r="BV2" s="127"/>
      <c r="BW2" s="271"/>
      <c r="BX2" s="165"/>
      <c r="BY2" s="271"/>
      <c r="BZ2" s="271"/>
      <c r="CA2" s="165"/>
      <c r="CB2" s="271"/>
      <c r="CC2" s="271"/>
      <c r="CD2" s="165"/>
      <c r="CE2" s="271"/>
      <c r="CF2" s="271"/>
      <c r="CG2" s="165"/>
      <c r="CH2" s="271"/>
      <c r="CI2" s="271"/>
      <c r="CJ2" s="165"/>
      <c r="CK2" s="271"/>
      <c r="CL2" s="271"/>
      <c r="CM2" s="165"/>
      <c r="CN2" s="271"/>
      <c r="CO2" s="271"/>
      <c r="CP2" s="165"/>
      <c r="CQ2" s="271"/>
      <c r="CR2" s="271"/>
      <c r="CS2" s="165"/>
      <c r="CT2" s="271"/>
      <c r="CU2" s="271"/>
      <c r="CV2" s="165"/>
      <c r="CW2" s="13"/>
    </row>
    <row r="3" spans="1:105" s="98" customFormat="1" ht="19.5" x14ac:dyDescent="0.25">
      <c r="A3" s="90"/>
      <c r="B3" s="91"/>
      <c r="C3" s="169"/>
      <c r="D3" s="174"/>
      <c r="E3" s="174"/>
      <c r="F3" s="174"/>
      <c r="G3" s="174"/>
      <c r="H3" s="174"/>
      <c r="I3" s="161"/>
      <c r="J3" s="162"/>
      <c r="K3" s="162"/>
      <c r="L3" s="162"/>
      <c r="M3" s="162"/>
      <c r="N3" s="163"/>
      <c r="O3" s="164"/>
      <c r="P3" s="164"/>
      <c r="Q3" s="96"/>
      <c r="R3" s="95"/>
      <c r="S3" s="95"/>
      <c r="T3" s="95"/>
      <c r="U3" s="95"/>
      <c r="V3" s="95"/>
      <c r="W3" s="97"/>
      <c r="X3" s="118"/>
      <c r="Y3" s="118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  <c r="AL3" s="97"/>
      <c r="AM3" s="94"/>
      <c r="AN3" s="92"/>
      <c r="AO3" s="93"/>
      <c r="AP3" s="93"/>
      <c r="AQ3" s="93"/>
      <c r="AR3" s="94"/>
      <c r="AS3" s="97"/>
      <c r="AT3" s="94"/>
      <c r="AU3" s="92"/>
      <c r="AV3" s="93"/>
      <c r="AW3" s="90"/>
      <c r="AX3" s="90"/>
      <c r="AY3" s="90"/>
      <c r="AZ3" s="90"/>
      <c r="BA3" s="90"/>
      <c r="BB3" s="90"/>
      <c r="BC3" s="93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271"/>
      <c r="BS3" s="165"/>
      <c r="BT3" s="127"/>
      <c r="BU3" s="271"/>
      <c r="BV3" s="165"/>
      <c r="BW3" s="271"/>
      <c r="BX3" s="271"/>
      <c r="BY3" s="165"/>
      <c r="BZ3" s="271"/>
      <c r="CA3" s="271"/>
      <c r="CB3" s="165"/>
      <c r="CC3" s="271"/>
      <c r="CD3" s="271"/>
      <c r="CE3" s="165"/>
      <c r="CF3" s="271"/>
      <c r="CG3" s="271"/>
      <c r="CH3" s="165"/>
      <c r="CI3" s="271"/>
      <c r="CJ3" s="271"/>
      <c r="CK3" s="165"/>
      <c r="CL3" s="271"/>
      <c r="CM3" s="271"/>
      <c r="CN3" s="165"/>
      <c r="CO3" s="271"/>
      <c r="CP3" s="271"/>
      <c r="CQ3" s="165"/>
      <c r="CR3" s="271"/>
      <c r="CS3" s="271"/>
      <c r="CT3" s="165"/>
      <c r="CU3" s="271"/>
      <c r="CV3" s="165"/>
      <c r="CW3" s="13"/>
    </row>
    <row r="4" spans="1:105" s="98" customFormat="1" ht="19.5" x14ac:dyDescent="0.25">
      <c r="A4" s="90"/>
      <c r="B4" s="91"/>
      <c r="C4" s="169"/>
      <c r="D4" s="174"/>
      <c r="E4" s="174"/>
      <c r="F4" s="174"/>
      <c r="G4" s="174"/>
      <c r="H4" s="174"/>
      <c r="I4" s="161"/>
      <c r="J4" s="162"/>
      <c r="K4" s="162"/>
      <c r="L4" s="162"/>
      <c r="M4" s="162"/>
      <c r="N4" s="163"/>
      <c r="O4" s="164"/>
      <c r="P4" s="164"/>
      <c r="Q4" s="96"/>
      <c r="R4" s="95"/>
      <c r="S4" s="95"/>
      <c r="T4" s="95"/>
      <c r="U4" s="95"/>
      <c r="V4" s="95"/>
      <c r="W4" s="97"/>
      <c r="X4" s="118"/>
      <c r="Y4" s="118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97"/>
      <c r="AM4" s="94"/>
      <c r="AN4" s="92"/>
      <c r="AO4" s="93"/>
      <c r="AP4" s="93"/>
      <c r="AQ4" s="93"/>
      <c r="AR4" s="94"/>
      <c r="AS4" s="97"/>
      <c r="AT4" s="94"/>
      <c r="AU4" s="92"/>
      <c r="AV4" s="93"/>
      <c r="AW4" s="90"/>
      <c r="AX4" s="90"/>
      <c r="AY4" s="90"/>
      <c r="AZ4" s="90"/>
      <c r="BA4" s="90"/>
      <c r="BB4" s="90"/>
      <c r="BC4" s="93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271"/>
      <c r="BS4" s="165"/>
      <c r="BT4" s="127"/>
      <c r="BU4" s="271"/>
      <c r="BV4" s="165"/>
      <c r="BW4" s="271"/>
      <c r="BX4" s="271"/>
      <c r="BY4" s="165"/>
      <c r="BZ4" s="271"/>
      <c r="CA4" s="271"/>
      <c r="CB4" s="165"/>
      <c r="CC4" s="271"/>
      <c r="CD4" s="271"/>
      <c r="CE4" s="165"/>
      <c r="CF4" s="271"/>
      <c r="CG4" s="271"/>
      <c r="CH4" s="165"/>
      <c r="CI4" s="271"/>
      <c r="CJ4" s="271"/>
      <c r="CK4" s="165"/>
      <c r="CL4" s="271"/>
      <c r="CM4" s="271"/>
      <c r="CN4" s="165"/>
      <c r="CO4" s="271"/>
      <c r="CP4" s="271"/>
      <c r="CQ4" s="165"/>
      <c r="CR4" s="271"/>
      <c r="CS4" s="271"/>
      <c r="CT4" s="165"/>
      <c r="CU4" s="271"/>
      <c r="CV4" s="165"/>
      <c r="CW4" s="13"/>
    </row>
    <row r="5" spans="1:105" s="5" customFormat="1" ht="27.75" customHeight="1" x14ac:dyDescent="0.3">
      <c r="A5" s="21"/>
      <c r="B5" s="21"/>
      <c r="C5" s="170"/>
      <c r="D5" s="175"/>
      <c r="E5" s="175"/>
      <c r="F5" s="175"/>
      <c r="G5" s="175"/>
      <c r="H5" s="175"/>
      <c r="I5" s="25"/>
      <c r="J5" s="14"/>
      <c r="K5" s="14"/>
      <c r="L5" s="14"/>
      <c r="M5" s="14"/>
      <c r="N5" s="260"/>
      <c r="O5" s="261"/>
      <c r="P5" s="397" t="s">
        <v>106</v>
      </c>
      <c r="Q5" s="398"/>
      <c r="R5" s="398"/>
      <c r="S5" s="398"/>
      <c r="T5" s="398"/>
      <c r="U5" s="123"/>
      <c r="V5" s="124"/>
      <c r="W5" s="262"/>
      <c r="X5" s="263"/>
      <c r="Y5" s="178"/>
      <c r="Z5" s="35"/>
      <c r="AA5" s="35"/>
      <c r="AB5" s="35"/>
      <c r="AC5" s="35"/>
      <c r="AD5" s="35"/>
      <c r="AE5" s="35"/>
      <c r="AF5" s="35"/>
      <c r="AG5" s="35"/>
      <c r="AH5" s="35"/>
      <c r="AI5" s="26"/>
      <c r="AJ5" s="27"/>
      <c r="AK5" s="27"/>
      <c r="AL5" s="35"/>
      <c r="AM5" s="35"/>
      <c r="AN5" s="35"/>
      <c r="AO5" s="35"/>
      <c r="AP5" s="26"/>
      <c r="AQ5" s="27"/>
      <c r="AR5" s="27"/>
      <c r="AS5" s="35"/>
      <c r="AT5" s="35"/>
      <c r="AU5" s="35"/>
      <c r="AV5" s="35"/>
      <c r="AW5" s="26"/>
      <c r="AX5" s="21"/>
      <c r="AY5" s="21"/>
      <c r="AZ5" s="21"/>
      <c r="BA5" s="35"/>
      <c r="BB5" s="26"/>
      <c r="BC5" s="35"/>
      <c r="BD5" s="26"/>
      <c r="BE5" s="21"/>
      <c r="BF5" s="21"/>
      <c r="BG5" s="21"/>
      <c r="BH5" s="26"/>
      <c r="BI5" s="26"/>
      <c r="BJ5" s="13"/>
      <c r="BK5" s="127"/>
      <c r="BL5" s="21"/>
      <c r="BM5" s="128"/>
      <c r="BN5" s="128"/>
      <c r="BO5" s="21"/>
      <c r="BP5" s="21"/>
      <c r="BQ5" s="128"/>
      <c r="BR5" s="21"/>
      <c r="BS5" s="167"/>
      <c r="BT5" s="21"/>
      <c r="BU5" s="21"/>
      <c r="BV5" s="167"/>
      <c r="BW5" s="21"/>
      <c r="BX5" s="21"/>
      <c r="BY5" s="167"/>
      <c r="BZ5" s="21"/>
      <c r="CA5" s="21"/>
      <c r="CB5" s="167"/>
      <c r="CC5" s="21"/>
      <c r="CD5" s="21"/>
      <c r="CE5" s="167"/>
      <c r="CF5" s="21"/>
      <c r="CG5" s="21"/>
      <c r="CH5" s="167"/>
      <c r="CI5" s="21"/>
      <c r="CJ5" s="21"/>
      <c r="CK5" s="167"/>
      <c r="CL5" s="271"/>
      <c r="CM5" s="271"/>
      <c r="CN5" s="165"/>
      <c r="CO5" s="271"/>
      <c r="CP5" s="271"/>
      <c r="CQ5" s="165"/>
      <c r="CR5" s="271"/>
      <c r="CS5" s="271"/>
      <c r="CT5" s="165"/>
      <c r="CU5" s="271"/>
      <c r="CV5" s="165"/>
      <c r="CW5" s="13"/>
    </row>
    <row r="6" spans="1:105" s="5" customFormat="1" ht="30" x14ac:dyDescent="0.4">
      <c r="A6" s="21"/>
      <c r="B6" s="21"/>
      <c r="C6" s="171"/>
      <c r="D6" s="175"/>
      <c r="E6" s="175"/>
      <c r="F6" s="175"/>
      <c r="G6" s="175"/>
      <c r="H6" s="175"/>
      <c r="I6" s="28" t="s">
        <v>7</v>
      </c>
      <c r="J6" s="404" t="s">
        <v>132</v>
      </c>
      <c r="K6" s="405"/>
      <c r="L6" s="405"/>
      <c r="M6" s="29"/>
      <c r="N6" s="264"/>
      <c r="O6" s="29"/>
      <c r="P6" s="399" t="str">
        <f>BM17</f>
        <v>CC Sudbury</v>
      </c>
      <c r="Q6" s="400"/>
      <c r="R6" s="400"/>
      <c r="S6" s="400"/>
      <c r="T6" s="400"/>
      <c r="U6"/>
      <c r="V6" s="120"/>
      <c r="W6" s="35"/>
      <c r="X6" s="129"/>
      <c r="Y6" s="89"/>
      <c r="Z6" s="35"/>
      <c r="AA6" s="35"/>
      <c r="AB6" s="35"/>
      <c r="AC6" s="35"/>
      <c r="AD6" s="35"/>
      <c r="AE6" s="35"/>
      <c r="AF6" s="35"/>
      <c r="AG6" s="35"/>
      <c r="AH6" s="35"/>
      <c r="AI6" s="30"/>
      <c r="AJ6" s="27"/>
      <c r="AK6" s="27"/>
      <c r="AL6" s="35"/>
      <c r="AM6" s="35"/>
      <c r="AN6" s="35"/>
      <c r="AO6" s="35"/>
      <c r="AP6" s="30"/>
      <c r="AQ6" s="27"/>
      <c r="AR6" s="27"/>
      <c r="AS6" s="35"/>
      <c r="AT6" s="35"/>
      <c r="AU6" s="35"/>
      <c r="AV6" s="35"/>
      <c r="AW6" s="30"/>
      <c r="AX6" s="21"/>
      <c r="AY6" s="21"/>
      <c r="AZ6" s="21"/>
      <c r="BA6" s="35"/>
      <c r="BB6" s="30"/>
      <c r="BC6" s="35"/>
      <c r="BD6" s="30"/>
      <c r="BE6" s="21"/>
      <c r="BF6" s="21"/>
      <c r="BG6" s="21"/>
      <c r="BH6" s="30"/>
      <c r="BI6" s="30"/>
      <c r="BJ6" s="13"/>
      <c r="BK6" s="127"/>
      <c r="BL6" s="21"/>
      <c r="BM6" s="128"/>
      <c r="BN6" s="128"/>
      <c r="BO6" s="21"/>
      <c r="BP6" s="21"/>
      <c r="BQ6" s="128"/>
      <c r="BR6" s="21"/>
      <c r="BS6" s="167"/>
      <c r="BT6" s="21"/>
      <c r="BU6" s="21"/>
      <c r="BV6" s="167"/>
      <c r="BW6" s="21"/>
      <c r="BX6" s="21"/>
      <c r="BY6" s="167"/>
      <c r="BZ6" s="21"/>
      <c r="CA6" s="21"/>
      <c r="CB6" s="167"/>
      <c r="CC6" s="21"/>
      <c r="CD6" s="21"/>
      <c r="CE6" s="167"/>
      <c r="CF6" s="21"/>
      <c r="CG6" s="21"/>
      <c r="CH6" s="167"/>
      <c r="CI6" s="21"/>
      <c r="CJ6" s="21"/>
      <c r="CK6" s="167"/>
      <c r="CL6" s="271"/>
      <c r="CM6" s="271"/>
      <c r="CN6" s="165"/>
      <c r="CO6" s="271"/>
      <c r="CP6" s="271"/>
      <c r="CQ6" s="165"/>
      <c r="CR6" s="271"/>
      <c r="CS6" s="271"/>
      <c r="CT6" s="165"/>
      <c r="CU6" s="271"/>
      <c r="CV6" s="165"/>
      <c r="CW6" s="13"/>
    </row>
    <row r="7" spans="1:105" s="5" customFormat="1" ht="30" x14ac:dyDescent="0.4">
      <c r="A7" s="21"/>
      <c r="B7" s="21"/>
      <c r="C7" s="171"/>
      <c r="D7" s="175"/>
      <c r="E7" s="175"/>
      <c r="F7" s="175"/>
      <c r="G7" s="175"/>
      <c r="H7" s="175"/>
      <c r="I7" s="31" t="s">
        <v>6</v>
      </c>
      <c r="J7" s="406">
        <v>43892</v>
      </c>
      <c r="K7" s="405"/>
      <c r="L7" s="405"/>
      <c r="M7" s="33"/>
      <c r="N7" s="265"/>
      <c r="O7" s="33"/>
      <c r="P7" s="401" t="str">
        <f>BM18</f>
        <v>Unallocated</v>
      </c>
      <c r="Q7" s="400"/>
      <c r="R7" s="400"/>
      <c r="S7" s="400"/>
      <c r="T7" s="400"/>
      <c r="U7"/>
      <c r="V7" s="120"/>
      <c r="W7" s="33"/>
      <c r="X7" s="130"/>
      <c r="Y7" s="89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3"/>
      <c r="BK7" s="127"/>
      <c r="BL7" s="21"/>
      <c r="BM7" s="128"/>
      <c r="BN7" s="128"/>
      <c r="BO7" s="21"/>
      <c r="BP7" s="21"/>
      <c r="BQ7" s="128"/>
      <c r="BR7" s="21"/>
      <c r="BS7" s="167"/>
      <c r="BT7" s="21"/>
      <c r="BU7" s="21"/>
      <c r="BV7" s="167"/>
      <c r="BW7" s="21"/>
      <c r="BX7" s="21"/>
      <c r="BY7" s="167"/>
      <c r="BZ7" s="21"/>
      <c r="CA7" s="21"/>
      <c r="CB7" s="167"/>
      <c r="CC7" s="21"/>
      <c r="CD7" s="21"/>
      <c r="CE7" s="167"/>
      <c r="CF7" s="21"/>
      <c r="CG7" s="21"/>
      <c r="CH7" s="167"/>
      <c r="CI7" s="21"/>
      <c r="CJ7" s="21"/>
      <c r="CK7" s="167"/>
      <c r="CL7" s="271"/>
      <c r="CM7" s="271"/>
      <c r="CN7" s="165"/>
      <c r="CO7" s="271"/>
      <c r="CP7" s="271"/>
      <c r="CQ7" s="165"/>
      <c r="CR7" s="271"/>
      <c r="CS7" s="271"/>
      <c r="CT7" s="165"/>
      <c r="CU7" s="271"/>
      <c r="CV7" s="165"/>
      <c r="CW7" s="13"/>
    </row>
    <row r="8" spans="1:105" s="5" customFormat="1" ht="30" x14ac:dyDescent="0.4">
      <c r="A8" s="21"/>
      <c r="B8" s="21"/>
      <c r="C8" s="171"/>
      <c r="D8" s="175"/>
      <c r="E8" s="175"/>
      <c r="F8" s="175"/>
      <c r="G8" s="175"/>
      <c r="H8" s="175"/>
      <c r="I8" s="31"/>
      <c r="J8" s="32"/>
      <c r="K8" s="32"/>
      <c r="L8" s="33"/>
      <c r="M8" s="33"/>
      <c r="N8" s="266"/>
      <c r="O8" s="267"/>
      <c r="P8" s="402" t="str">
        <f t="shared" ref="P8" si="0">BM19</f>
        <v>Unallocated</v>
      </c>
      <c r="Q8" s="403"/>
      <c r="R8" s="403"/>
      <c r="S8" s="403"/>
      <c r="T8" s="403"/>
      <c r="U8" s="121"/>
      <c r="V8" s="122"/>
      <c r="W8" s="267"/>
      <c r="X8" s="131"/>
      <c r="Y8" s="89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3"/>
      <c r="BK8" s="127"/>
      <c r="BL8" s="21"/>
      <c r="BM8" s="128"/>
      <c r="BN8" s="128"/>
      <c r="BO8" s="21"/>
      <c r="BP8" s="21"/>
      <c r="BQ8" s="128"/>
      <c r="BR8" s="21"/>
      <c r="BS8" s="167"/>
      <c r="BT8" s="21"/>
      <c r="BU8" s="21"/>
      <c r="BV8" s="167"/>
      <c r="BW8" s="21"/>
      <c r="BX8" s="21"/>
      <c r="BY8" s="167"/>
      <c r="BZ8" s="21"/>
      <c r="CA8" s="21"/>
      <c r="CB8" s="167"/>
      <c r="CC8" s="21"/>
      <c r="CD8" s="21"/>
      <c r="CE8" s="167"/>
      <c r="CF8" s="21"/>
      <c r="CG8" s="21"/>
      <c r="CH8" s="167"/>
      <c r="CI8" s="21"/>
      <c r="CJ8" s="21"/>
      <c r="CK8" s="167"/>
      <c r="CL8" s="271"/>
      <c r="CM8" s="271"/>
      <c r="CN8" s="165"/>
      <c r="CO8" s="271"/>
      <c r="CP8" s="271"/>
      <c r="CQ8" s="165"/>
      <c r="CR8" s="271"/>
      <c r="CS8" s="271"/>
      <c r="CT8" s="165"/>
      <c r="CU8" s="271"/>
      <c r="CV8" s="165"/>
      <c r="CW8" s="13"/>
    </row>
    <row r="9" spans="1:105" ht="18" customHeight="1" x14ac:dyDescent="0.25">
      <c r="A9" s="13"/>
      <c r="B9" s="14"/>
      <c r="C9" s="172"/>
      <c r="D9" s="174"/>
      <c r="E9" s="174"/>
      <c r="F9" s="174"/>
      <c r="G9" s="174"/>
      <c r="H9" s="174"/>
      <c r="I9" s="14"/>
      <c r="J9" s="16"/>
      <c r="K9" s="16"/>
      <c r="L9" s="14"/>
      <c r="M9" s="34"/>
      <c r="N9" s="15"/>
      <c r="O9" s="15"/>
      <c r="P9" s="17"/>
      <c r="Q9" s="119"/>
      <c r="R9" s="119"/>
      <c r="S9" s="119"/>
      <c r="T9" s="119"/>
      <c r="U9" s="119"/>
      <c r="V9" s="119"/>
      <c r="W9" s="119"/>
      <c r="X9" s="119"/>
      <c r="Y9" s="14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7"/>
      <c r="AN9" s="18"/>
      <c r="AO9" s="18"/>
      <c r="AP9" s="18"/>
      <c r="AQ9" s="18"/>
      <c r="AR9" s="18"/>
      <c r="AS9" s="18"/>
      <c r="AT9" s="17"/>
      <c r="AU9" s="18"/>
      <c r="AV9" s="18"/>
      <c r="AW9" s="14"/>
      <c r="AX9" s="14"/>
      <c r="AY9" s="16"/>
      <c r="AZ9" s="14"/>
      <c r="BA9" s="17"/>
      <c r="BB9" s="14"/>
      <c r="BC9" s="18"/>
      <c r="BD9" s="16"/>
      <c r="BE9" s="14"/>
      <c r="BF9" s="16"/>
      <c r="BG9" s="14"/>
      <c r="BH9" s="17"/>
      <c r="BI9" s="14"/>
      <c r="BJ9" s="16"/>
      <c r="BK9" s="16"/>
      <c r="BL9" s="14"/>
      <c r="BM9" s="16"/>
      <c r="BN9" s="14"/>
      <c r="BO9" s="17"/>
      <c r="BP9" s="14"/>
      <c r="BQ9" s="16"/>
      <c r="BR9" s="271"/>
      <c r="BS9" s="165"/>
      <c r="BT9" s="127"/>
      <c r="BU9" s="21"/>
      <c r="BV9" s="165"/>
      <c r="BW9" s="271"/>
      <c r="BX9" s="271"/>
      <c r="BY9" s="165"/>
      <c r="BZ9" s="271"/>
      <c r="CA9" s="271"/>
      <c r="CB9" s="165"/>
      <c r="CC9" s="271"/>
      <c r="CD9" s="271"/>
      <c r="CE9" s="165"/>
      <c r="CF9" s="271"/>
      <c r="CG9" s="271"/>
      <c r="CH9" s="165"/>
      <c r="CI9" s="271"/>
      <c r="CJ9" s="271"/>
      <c r="CK9" s="165"/>
      <c r="CL9" s="271"/>
      <c r="CM9" s="271"/>
      <c r="CN9" s="165"/>
      <c r="CO9" s="271"/>
      <c r="CP9" s="271"/>
      <c r="CQ9" s="165"/>
      <c r="CR9" s="271"/>
      <c r="CS9" s="271"/>
      <c r="CT9" s="165"/>
      <c r="CU9" s="271"/>
      <c r="CV9" s="165"/>
      <c r="CW9" s="13"/>
    </row>
    <row r="10" spans="1:105" s="11" customFormat="1" x14ac:dyDescent="0.25">
      <c r="A10" s="22"/>
      <c r="B10" s="369" t="s">
        <v>8</v>
      </c>
      <c r="C10" s="371" t="s">
        <v>74</v>
      </c>
      <c r="D10" s="181" t="s">
        <v>72</v>
      </c>
      <c r="E10" s="181" t="s">
        <v>177</v>
      </c>
      <c r="F10" s="181"/>
      <c r="G10" s="181"/>
      <c r="H10" s="321" t="s">
        <v>188</v>
      </c>
      <c r="I10" s="385" t="s">
        <v>70</v>
      </c>
      <c r="J10" s="381" t="s">
        <v>71</v>
      </c>
      <c r="K10" s="381"/>
      <c r="L10" s="385" t="s">
        <v>69</v>
      </c>
      <c r="M10" s="392" t="s">
        <v>122</v>
      </c>
      <c r="N10" s="392" t="s">
        <v>124</v>
      </c>
      <c r="O10" s="377" t="s">
        <v>0</v>
      </c>
      <c r="P10" s="382" t="s">
        <v>0</v>
      </c>
      <c r="Q10" s="383"/>
      <c r="R10" s="384"/>
      <c r="S10" s="182"/>
      <c r="T10" s="371" t="s">
        <v>74</v>
      </c>
      <c r="U10" s="379" t="s">
        <v>1</v>
      </c>
      <c r="V10" s="373" t="s">
        <v>2</v>
      </c>
      <c r="W10" s="375" t="s">
        <v>2</v>
      </c>
      <c r="X10" s="369" t="s">
        <v>8</v>
      </c>
      <c r="Y10" s="183" t="s">
        <v>128</v>
      </c>
      <c r="Z10" s="304"/>
      <c r="AA10" s="394" t="s">
        <v>125</v>
      </c>
      <c r="AB10" s="395"/>
      <c r="AC10" s="395"/>
      <c r="AD10" s="395"/>
      <c r="AE10" s="395"/>
      <c r="AF10" s="395"/>
      <c r="AG10" s="396"/>
      <c r="AH10" s="146"/>
      <c r="AI10" s="144"/>
      <c r="AJ10" s="387" t="s">
        <v>72</v>
      </c>
      <c r="AK10" s="388"/>
      <c r="AL10" s="388"/>
      <c r="AM10" s="388"/>
      <c r="AN10" s="389"/>
      <c r="AO10" s="146"/>
      <c r="AP10" s="144"/>
      <c r="AQ10" s="387" t="s">
        <v>126</v>
      </c>
      <c r="AR10" s="388"/>
      <c r="AS10" s="388"/>
      <c r="AT10" s="388"/>
      <c r="AU10" s="389"/>
      <c r="AV10" s="146"/>
      <c r="AW10" s="144"/>
      <c r="AX10" s="387" t="s">
        <v>100</v>
      </c>
      <c r="AY10" s="388"/>
      <c r="AZ10" s="388"/>
      <c r="BA10" s="388"/>
      <c r="BB10" s="389"/>
      <c r="BC10" s="146"/>
      <c r="BD10" s="144"/>
      <c r="BE10" s="387" t="s">
        <v>121</v>
      </c>
      <c r="BF10" s="388"/>
      <c r="BG10" s="388"/>
      <c r="BH10" s="388"/>
      <c r="BI10" s="389"/>
      <c r="BJ10" s="13"/>
      <c r="BK10" s="13"/>
      <c r="BL10" s="113"/>
      <c r="BM10" s="59"/>
      <c r="BQ10" s="62"/>
      <c r="BR10" s="272">
        <f>COUNT(BR13:BR92)</f>
        <v>0</v>
      </c>
      <c r="BS10" s="273"/>
      <c r="BT10" s="272"/>
      <c r="BU10" s="272">
        <f>COUNT(BU13:BU92)</f>
        <v>12</v>
      </c>
      <c r="BV10" s="273"/>
      <c r="BW10" s="272"/>
      <c r="BX10" s="272">
        <f>COUNT(BX13:BX92)</f>
        <v>1</v>
      </c>
      <c r="BY10" s="273"/>
      <c r="BZ10" s="272"/>
      <c r="CA10" s="272">
        <f>COUNT(CA13:CA92)</f>
        <v>0</v>
      </c>
      <c r="CB10" s="273"/>
      <c r="CC10" s="272"/>
      <c r="CD10" s="272">
        <f>COUNT(CD13:CD92)</f>
        <v>1</v>
      </c>
      <c r="CE10" s="273"/>
      <c r="CF10" s="272"/>
      <c r="CG10" s="272">
        <f>COUNT(CG13:CG92)</f>
        <v>0</v>
      </c>
      <c r="CH10" s="273"/>
      <c r="CI10" s="272"/>
      <c r="CJ10" s="272">
        <f>COUNT(CJ13:CJ92)</f>
        <v>1</v>
      </c>
      <c r="CK10" s="273"/>
      <c r="CL10" s="272"/>
      <c r="CM10" s="272">
        <f>COUNT(CM13:CM92)</f>
        <v>0</v>
      </c>
      <c r="CN10" s="273"/>
      <c r="CO10" s="272"/>
      <c r="CP10" s="272">
        <f>COUNT(CP13:CP92)</f>
        <v>1</v>
      </c>
      <c r="CQ10" s="273"/>
      <c r="CR10" s="272"/>
      <c r="CS10" s="272">
        <f>COUNT(CS13:CS92)</f>
        <v>0</v>
      </c>
      <c r="CT10" s="273"/>
      <c r="CU10" s="271"/>
      <c r="CV10" s="165"/>
      <c r="CW10" s="13"/>
    </row>
    <row r="11" spans="1:105" s="11" customFormat="1" x14ac:dyDescent="0.25">
      <c r="A11" s="22"/>
      <c r="B11" s="370"/>
      <c r="C11" s="372"/>
      <c r="D11" s="184" t="s">
        <v>72</v>
      </c>
      <c r="E11" s="185" t="s">
        <v>126</v>
      </c>
      <c r="F11" s="186" t="s">
        <v>111</v>
      </c>
      <c r="G11" s="186" t="s">
        <v>119</v>
      </c>
      <c r="H11" s="322" t="s">
        <v>189</v>
      </c>
      <c r="I11" s="386"/>
      <c r="J11" s="378"/>
      <c r="K11" s="378"/>
      <c r="L11" s="386"/>
      <c r="M11" s="393"/>
      <c r="N11" s="393"/>
      <c r="O11" s="378"/>
      <c r="P11" s="187" t="s">
        <v>3</v>
      </c>
      <c r="Q11" s="295" t="s">
        <v>5</v>
      </c>
      <c r="R11" s="294" t="s">
        <v>4</v>
      </c>
      <c r="S11" s="182"/>
      <c r="T11" s="372"/>
      <c r="U11" s="380"/>
      <c r="V11" s="374"/>
      <c r="W11" s="376"/>
      <c r="X11" s="370"/>
      <c r="Y11" s="184" t="s">
        <v>129</v>
      </c>
      <c r="Z11" s="304"/>
      <c r="AA11" s="132" t="s">
        <v>9</v>
      </c>
      <c r="AB11" s="133" t="s">
        <v>10</v>
      </c>
      <c r="AC11" s="133" t="s">
        <v>11</v>
      </c>
      <c r="AD11" s="133"/>
      <c r="AE11" s="134"/>
      <c r="AF11" s="134"/>
      <c r="AG11" s="135"/>
      <c r="AH11" s="146"/>
      <c r="AI11" s="145" t="s">
        <v>73</v>
      </c>
      <c r="AJ11" s="390"/>
      <c r="AK11" s="390"/>
      <c r="AL11" s="390"/>
      <c r="AM11" s="390"/>
      <c r="AN11" s="391"/>
      <c r="AO11" s="146"/>
      <c r="AP11" s="145" t="s">
        <v>127</v>
      </c>
      <c r="AQ11" s="390"/>
      <c r="AR11" s="390"/>
      <c r="AS11" s="390"/>
      <c r="AT11" s="390"/>
      <c r="AU11" s="391"/>
      <c r="AV11" s="146"/>
      <c r="AW11" s="145" t="s">
        <v>102</v>
      </c>
      <c r="AX11" s="390"/>
      <c r="AY11" s="390"/>
      <c r="AZ11" s="390"/>
      <c r="BA11" s="390"/>
      <c r="BB11" s="391"/>
      <c r="BC11" s="146"/>
      <c r="BD11" s="145" t="s">
        <v>120</v>
      </c>
      <c r="BE11" s="390"/>
      <c r="BF11" s="390"/>
      <c r="BG11" s="390"/>
      <c r="BH11" s="390"/>
      <c r="BI11" s="391"/>
      <c r="BJ11" s="13"/>
      <c r="BK11" s="13"/>
      <c r="BL11" s="113"/>
      <c r="BM11" s="59"/>
      <c r="BQ11" s="62"/>
      <c r="BR11" s="274" t="str">
        <f>$BN27</f>
        <v>Tri Sudbury</v>
      </c>
      <c r="BS11" s="275">
        <f>IF(BR10&gt;2,SUM(SMALL(BR13:BR92,1),SMALL(BR13:BR92,2),SMALL(BR13:BR92,3)),-9999)</f>
        <v>-9999</v>
      </c>
      <c r="BT11" s="272"/>
      <c r="BU11" s="274" t="str">
        <f>BN28</f>
        <v>CC Sudbury</v>
      </c>
      <c r="BV11" s="275">
        <f>IF(BU10&gt;2,SUM(SMALL(BU13:BU92,1),SMALL(BU13:BU92,2),SMALL(BU13:BU92,3)),-9999)</f>
        <v>9489</v>
      </c>
      <c r="BW11" s="272"/>
      <c r="BX11" s="274" t="str">
        <f>BN29</f>
        <v>Colchester Rovers CC</v>
      </c>
      <c r="BY11" s="275">
        <f>IF(BX10&gt;2,SUM(SMALL(BX13:BX92,1),SMALL(BX13:BX92,2),SMALL(BX13:BX92,3)),-9999)</f>
        <v>-9999</v>
      </c>
      <c r="BZ11" s="272"/>
      <c r="CA11" s="274" t="str">
        <f>BN30</f>
        <v>Orwell Velo</v>
      </c>
      <c r="CB11" s="275">
        <f>IF(CA10&gt;2,SUM(SMALL(CA13:CA92,1),SMALL(CA13:CA92,2),SMALL(CA13:CA92,3)),-9999)</f>
        <v>-9999</v>
      </c>
      <c r="CC11" s="272"/>
      <c r="CD11" s="274" t="str">
        <f>BN31</f>
        <v>Ipswich BC</v>
      </c>
      <c r="CE11" s="275">
        <f>IF(CD10&gt;2,SUM(SMALL(CD13:CD92,1),SMALL(CD13:CD92,2),SMALL(CD13:CD92,3)),-9999)</f>
        <v>-9999</v>
      </c>
      <c r="CF11" s="272"/>
      <c r="CG11" s="274" t="str">
        <f>BN32</f>
        <v>Walden Velo</v>
      </c>
      <c r="CH11" s="275">
        <f>IF(CG10&gt;2,SUM(SMALL(CG13:CG92,1),SMALL(CG13:CG92,2),SMALL(CG13:CG92,3)),-9999)</f>
        <v>-9999</v>
      </c>
      <c r="CI11" s="272"/>
      <c r="CJ11" s="274" t="str">
        <f>BN33</f>
        <v>West Suffolk Wheelers</v>
      </c>
      <c r="CK11" s="275">
        <f>IF(CJ10&gt;2,SUM(SMALL(CJ13:CJ92,1),SMALL(CJ13:CJ92,2),SMALL(CJ13:CJ92,3)),-9999)</f>
        <v>-9999</v>
      </c>
      <c r="CL11" s="272"/>
      <c r="CM11" s="274" t="str">
        <f>BN34</f>
        <v>Maldon &amp; District CC</v>
      </c>
      <c r="CN11" s="275">
        <f>IF(CM10&gt;2,SUM(SMALL(CM13:CM92,1),SMALL(CM13:CM92,2),SMALL(CM13:CM92,3)),-9999)</f>
        <v>-9999</v>
      </c>
      <c r="CO11" s="272"/>
      <c r="CP11" s="274" t="str">
        <f>BN35</f>
        <v>Velo Schils Interbike RT</v>
      </c>
      <c r="CQ11" s="275">
        <f>IF(CP10&gt;2,SUM(SMALL(CP13:CP92,1),SMALL(CP13:CP92,2),SMALL(CP13:CP92,3)),-9999)</f>
        <v>-9999</v>
      </c>
      <c r="CR11" s="272"/>
      <c r="CS11" s="274"/>
      <c r="CT11" s="275">
        <f>IF(CS10&gt;2,SUM(SMALL(CS13:CS92,1),SMALL(CS13:CS92,2),SMALL(CS13:CS92,3)),-9999)</f>
        <v>-9999</v>
      </c>
      <c r="CU11" s="271"/>
      <c r="CV11" s="165"/>
      <c r="CW11" s="13"/>
    </row>
    <row r="12" spans="1:105" s="11" customFormat="1" ht="5.0999999999999996" customHeight="1" x14ac:dyDescent="0.25">
      <c r="A12" s="22"/>
      <c r="B12" s="188"/>
      <c r="C12" s="189"/>
      <c r="D12" s="190"/>
      <c r="E12" s="191"/>
      <c r="F12" s="192"/>
      <c r="G12" s="192"/>
      <c r="H12" s="320"/>
      <c r="I12" s="193"/>
      <c r="J12" s="194"/>
      <c r="K12" s="194"/>
      <c r="L12" s="193"/>
      <c r="M12" s="195"/>
      <c r="N12" s="195"/>
      <c r="O12" s="194"/>
      <c r="P12" s="314"/>
      <c r="Q12" s="196"/>
      <c r="R12" s="196"/>
      <c r="S12" s="195"/>
      <c r="T12" s="189"/>
      <c r="U12" s="197"/>
      <c r="V12" s="198"/>
      <c r="W12" s="199"/>
      <c r="X12" s="200"/>
      <c r="Y12" s="201"/>
      <c r="Z12" s="305"/>
      <c r="AA12" s="136"/>
      <c r="AB12" s="36"/>
      <c r="AC12" s="36"/>
      <c r="AD12" s="36"/>
      <c r="AE12" s="37"/>
      <c r="AF12" s="37"/>
      <c r="AG12" s="137"/>
      <c r="AH12" s="147"/>
      <c r="AI12" s="149"/>
      <c r="AJ12" s="150"/>
      <c r="AK12" s="150"/>
      <c r="AL12" s="150"/>
      <c r="AM12" s="150"/>
      <c r="AN12" s="150"/>
      <c r="AO12" s="158"/>
      <c r="AP12" s="149"/>
      <c r="AQ12" s="150"/>
      <c r="AR12" s="150"/>
      <c r="AS12" s="150"/>
      <c r="AT12" s="150"/>
      <c r="AU12" s="150"/>
      <c r="AV12" s="158"/>
      <c r="AW12" s="149"/>
      <c r="AX12" s="150"/>
      <c r="AY12" s="150"/>
      <c r="AZ12" s="150"/>
      <c r="BA12" s="150"/>
      <c r="BB12" s="150"/>
      <c r="BC12" s="158"/>
      <c r="BD12" s="149"/>
      <c r="BE12" s="150"/>
      <c r="BF12" s="150"/>
      <c r="BG12" s="150"/>
      <c r="BH12" s="150"/>
      <c r="BI12" s="150"/>
      <c r="BJ12" s="13"/>
      <c r="BK12" s="13"/>
      <c r="BL12" s="113"/>
      <c r="BM12" s="59"/>
      <c r="BQ12" s="62"/>
      <c r="BR12" s="276"/>
      <c r="BS12" s="277"/>
      <c r="BT12" s="272"/>
      <c r="BU12" s="276"/>
      <c r="BV12" s="277"/>
      <c r="BW12" s="272"/>
      <c r="BX12" s="276"/>
      <c r="BY12" s="277"/>
      <c r="BZ12" s="272"/>
      <c r="CA12" s="276" t="s">
        <v>117</v>
      </c>
      <c r="CB12" s="277"/>
      <c r="CC12" s="272"/>
      <c r="CD12" s="276"/>
      <c r="CE12" s="277"/>
      <c r="CF12" s="272"/>
      <c r="CG12" s="276"/>
      <c r="CH12" s="277"/>
      <c r="CI12" s="272"/>
      <c r="CJ12" s="276"/>
      <c r="CK12" s="277"/>
      <c r="CL12" s="272"/>
      <c r="CM12" s="276"/>
      <c r="CN12" s="277"/>
      <c r="CO12" s="272"/>
      <c r="CP12" s="276"/>
      <c r="CQ12" s="277"/>
      <c r="CR12" s="272"/>
      <c r="CS12" s="276"/>
      <c r="CT12" s="277"/>
      <c r="CU12" s="271"/>
      <c r="CV12" s="165"/>
      <c r="CW12" s="13"/>
    </row>
    <row r="13" spans="1:105" ht="20.25" x14ac:dyDescent="0.3">
      <c r="A13" s="13"/>
      <c r="B13" s="202">
        <v>1</v>
      </c>
      <c r="C13" s="203" t="str">
        <f t="shared" ref="C13:C18" si="1">T13</f>
        <v>18th</v>
      </c>
      <c r="D13" s="204" t="str">
        <f>IF(O13=0,"",IF(T13="DNS","",(IF(T13="DNF","",AL13&amp;+AM13))))</f>
        <v>2nd</v>
      </c>
      <c r="E13" s="205" t="str">
        <f>IF(O13=0,"",IF(T13="DNS","",(IF(T13="DNF","",AS13&amp;+AT13))))</f>
        <v>10th</v>
      </c>
      <c r="F13" s="206" t="str">
        <f>IF(O13=0,"",IF(T13="DNS","",(IF(T13="DNF","",AZ13&amp;+BA13))))</f>
        <v/>
      </c>
      <c r="G13" s="206" t="str">
        <f>IF(O13=0,"",IF(U13="DNS","",(IF(U13="DNF","",BG13&amp;+BH13))))</f>
        <v/>
      </c>
      <c r="H13" s="324" t="s">
        <v>189</v>
      </c>
      <c r="I13" s="319" t="s">
        <v>140</v>
      </c>
      <c r="J13" s="208" t="s">
        <v>158</v>
      </c>
      <c r="K13" s="209"/>
      <c r="L13" t="s">
        <v>75</v>
      </c>
      <c r="M13" s="211"/>
      <c r="N13" s="212"/>
      <c r="O13" s="213">
        <f>IF(OR((M13="X"),(N13="X"),P13+Q13+R13=0),"X",(P13*3600)+(Q13*60)+R13)</f>
        <v>5080</v>
      </c>
      <c r="P13" s="315">
        <v>1</v>
      </c>
      <c r="Q13" s="308">
        <v>24</v>
      </c>
      <c r="R13" s="311">
        <v>40</v>
      </c>
      <c r="S13" s="212"/>
      <c r="T13" s="217" t="str">
        <f t="shared" ref="T13:T76" si="2">IF(N13="X","DNF",(IF(M13="X","DNS",(IF(O13="X","",AD13&amp;+V13)))))</f>
        <v>18th</v>
      </c>
      <c r="U13" s="218">
        <f t="shared" ref="U13:U44" si="3">IF(O13="X","",RANK(O13,O$13:O$92,1))</f>
        <v>18</v>
      </c>
      <c r="V13" s="219" t="str">
        <f t="shared" ref="V13:V19" si="4">IF(U13="DNS","",(IF(U13="DNF","",(IF(W13&gt;1,"=","")))))</f>
        <v/>
      </c>
      <c r="W13" s="220">
        <f>COUNTIF(U$13:U$92,U13)</f>
        <v>1</v>
      </c>
      <c r="X13" s="221">
        <v>1</v>
      </c>
      <c r="Y13" s="222" t="str">
        <f t="shared" ref="Y13:Y33" si="5">IF(O13=0,"",IF(O13&lt;$R$1,"RECORD!",((IF(AND(K13="F",O13&lt;$R$2),"RECORD!",((IF(AND(OR(J13="Jv",J13="J"),(O13&lt;$P$3)),"RECORD!",(IF(AND(OR(J13="Jv",J13="J"),(O13&lt;$P$4),K13="F"),"RECORD!",""))))))))))</f>
        <v/>
      </c>
      <c r="Z13" s="306"/>
      <c r="AA13" s="138" t="b">
        <f t="shared" ref="AA13:AA44" si="6">U13=1</f>
        <v>0</v>
      </c>
      <c r="AB13" s="38" t="b">
        <f t="shared" ref="AB13:AB44" si="7">U13=2</f>
        <v>0</v>
      </c>
      <c r="AC13" s="38" t="b">
        <f t="shared" ref="AC13:AC44" si="8">U13=3</f>
        <v>0</v>
      </c>
      <c r="AD13" s="39" t="str">
        <f t="shared" ref="AD13:AD44" si="9">(IF(O13&gt;999999998,"",VLOOKUP(U13,$AE$13:$AF$92,2)))</f>
        <v>18th</v>
      </c>
      <c r="AE13" s="40">
        <v>1</v>
      </c>
      <c r="AF13" s="41" t="s">
        <v>9</v>
      </c>
      <c r="AG13" s="42"/>
      <c r="AH13" s="156"/>
      <c r="AI13" s="151" t="b">
        <f t="shared" ref="AI13:AI44" si="10">OR(J13="L",J13="V-L",J13="SV-L",J13="Jun-L",J13="Jv-L",J13="Esp-L")</f>
        <v>1</v>
      </c>
      <c r="AJ13" s="152">
        <f t="shared" ref="AJ13:AJ44" si="11">IF(AI13=TRUE,U13,(""))</f>
        <v>18</v>
      </c>
      <c r="AK13" s="153">
        <f>IF(AJ13="","",RANK(AJ13,AJ$13:AJ$92,1))</f>
        <v>2</v>
      </c>
      <c r="AL13" s="154" t="str">
        <f>IF(AJ13="","",VLOOKUP(AK13,$AE$13:$AF$92,2))</f>
        <v>2nd</v>
      </c>
      <c r="AM13" s="155" t="str">
        <f t="shared" ref="AM13:AM35" si="12">IF(AJ13="","",(IF(AN13&gt;1,"=","")))</f>
        <v/>
      </c>
      <c r="AN13" s="155">
        <f>COUNTIF(AK$13:AK$92,AK13)</f>
        <v>1</v>
      </c>
      <c r="AO13" s="159"/>
      <c r="AP13" s="151" t="b">
        <f t="shared" ref="AP13:AP44" si="13">OR(J13="V",J13="SV",J13="V-L",J13="SV-L")</f>
        <v>1</v>
      </c>
      <c r="AQ13" s="152">
        <f>IF(AP13=TRUE,U13,(""))</f>
        <v>18</v>
      </c>
      <c r="AR13" s="153">
        <f>IF(AQ13="","",RANK(AQ13,AQ$13:AQ$92,1))</f>
        <v>10</v>
      </c>
      <c r="AS13" s="154" t="str">
        <f>IF(AQ13="","",VLOOKUP(AR13,$AE$13:$AF$92,2))</f>
        <v>10th</v>
      </c>
      <c r="AT13" s="155" t="str">
        <f t="shared" ref="AT13:AT35" si="14">IF(AQ13="","",(IF(AU13&gt;1,"=","")))</f>
        <v/>
      </c>
      <c r="AU13" s="155">
        <f>COUNTIF(AR$13:AR$92,AR13)</f>
        <v>1</v>
      </c>
      <c r="AV13" s="159"/>
      <c r="AW13" s="153" t="b">
        <f t="shared" ref="AW13:AW44" si="15">OR(J13="Jun",J13="Jun-L")</f>
        <v>0</v>
      </c>
      <c r="AX13" s="152" t="str">
        <f t="shared" ref="AX13:AX44" si="16">IF(AW13=TRUE,U13,(""))</f>
        <v/>
      </c>
      <c r="AY13" s="153" t="str">
        <f>IF(AX13="","",RANK(AX13,AX$13:AX$92,1))</f>
        <v/>
      </c>
      <c r="AZ13" s="154" t="str">
        <f>IF(AX13="","",VLOOKUP(AY13,$AE$13:$AF$92,2))</f>
        <v/>
      </c>
      <c r="BA13" s="155" t="str">
        <f t="shared" ref="BA13" si="17">IF(AX13="","",(IF(BB13&gt;1,"=","")))</f>
        <v/>
      </c>
      <c r="BB13" s="155">
        <f>COUNTIF(AY$13:AY$92,AY13)</f>
        <v>80</v>
      </c>
      <c r="BC13" s="159"/>
      <c r="BD13" s="153" t="b">
        <f t="shared" ref="BD13:BD44" si="18">OR(J13="Jv",J13="Jv-L")</f>
        <v>0</v>
      </c>
      <c r="BE13" s="152" t="str">
        <f t="shared" ref="BE13:BE44" si="19">IF(BD13=TRUE,U13,(""))</f>
        <v/>
      </c>
      <c r="BF13" s="153" t="str">
        <f t="shared" ref="BF13:BF44" si="20">IF(BE13="","",RANK(BE13,BE$13:BE$92,1))</f>
        <v/>
      </c>
      <c r="BG13" s="154" t="str">
        <f>IF(BE13="","",VLOOKUP(BF13,$AE$13:$AF$92,2))</f>
        <v/>
      </c>
      <c r="BH13" s="155" t="str">
        <f t="shared" ref="BH13:BH76" si="21">IF(BE13="","",(IF(BI13&gt;1,"=","")))</f>
        <v/>
      </c>
      <c r="BI13" s="155">
        <f>COUNTIF(BF$13:BF$92,BF13)</f>
        <v>79</v>
      </c>
      <c r="BJ13" s="68" t="str">
        <f t="shared" ref="BJ13:BJ44" si="22">IF(O13&lt;$N$1,"New Record!","")</f>
        <v/>
      </c>
      <c r="BK13" s="13"/>
      <c r="BL13" s="113" t="str">
        <f t="shared" ref="BL13:BL44" si="23">IF(O13&lt;$N$1,"RECORD!","")</f>
        <v/>
      </c>
      <c r="BM13" s="63" t="s">
        <v>130</v>
      </c>
      <c r="BN13"/>
      <c r="BO13"/>
      <c r="BP13"/>
      <c r="BQ13" s="61"/>
      <c r="BR13" s="278" t="str">
        <f t="shared" ref="BR13:BR44" si="24">IF($L13=BR$11,(IF($O13=999999999,"-",$O13)),"-")</f>
        <v>-</v>
      </c>
      <c r="BS13" s="279" t="str">
        <f>IF(BR$10&lt;3,"",(IF(BR13="-","",(IF(RANK(BR13,BR$13:BR$92,1)&gt;3,"",(RANK(BR13,BR$13:BR$92,1)))))))</f>
        <v/>
      </c>
      <c r="BT13" s="280"/>
      <c r="BU13" s="278">
        <f t="shared" ref="BU13:BU44" si="25">IF($L13=BU$11,(IF($O13=999999999,"-",$O13)),"-")</f>
        <v>5080</v>
      </c>
      <c r="BV13" s="279" t="str">
        <f>IF(BU$10&lt;3,"",(IF(BU13="-","",(IF(RANK(BU13,BU$13:BU$92,1)&gt;3,"",(RANK(BU13,BU$13:BU$92,1)))))))</f>
        <v/>
      </c>
      <c r="BX13" s="278" t="str">
        <f t="shared" ref="BX13:BX44" si="26">IF($L13=BX$11,(IF($O13=999999999,"-",$O13)),"-")</f>
        <v>-</v>
      </c>
      <c r="BY13" s="279" t="str">
        <f>IF(BX$10&lt;3,"",(IF(BX13="-","",(IF(RANK(BX13,BX$13:BX$92,1)&gt;3,"",(RANK(BX13,BX$13:BX$92,1)))))))</f>
        <v/>
      </c>
      <c r="CA13" s="278" t="str">
        <f t="shared" ref="CA13:CA44" si="27">IF($L13=CA$11,(IF($O13=999999999,"-",$O13)),"-")</f>
        <v>-</v>
      </c>
      <c r="CB13" s="279" t="str">
        <f>IF(CA$10&lt;3,"",(IF(CA13="-","",(IF(RANK(CA13,CA$13:CA$92,1)&gt;3,"",(RANK(CA13,CA$13:CA$92,1)))))))</f>
        <v/>
      </c>
      <c r="CD13" s="278" t="str">
        <f t="shared" ref="CD13:CD44" si="28">IF($L13=CD$11,(IF($O13=999999999,"-",$O13)),"-")</f>
        <v>-</v>
      </c>
      <c r="CE13" s="279" t="str">
        <f>IF(CD$10&lt;3,"",(IF(CD13="-","",(IF(RANK(CD13,CD$13:CD$92,1)&gt;3,"",(RANK(CD13,CD$13:CD$92,1)))))))</f>
        <v/>
      </c>
      <c r="CG13" s="278" t="str">
        <f t="shared" ref="CG13:CG44" si="29">IF($L13=CG$11,(IF($O13=999999999,"-",$O13)),"-")</f>
        <v>-</v>
      </c>
      <c r="CH13" s="279" t="str">
        <f>IF(CG$10&lt;3,"",(IF(CG13="-","",(IF(RANK(CG13,CG$13:CG$92,1)&gt;3,"",(RANK(CG13,CG$13:CG$92,1)))))))</f>
        <v/>
      </c>
      <c r="CJ13" s="278" t="str">
        <f t="shared" ref="CJ13:CJ44" si="30">IF($L13=CJ$11,(IF($O13=999999999,"-",$O13)),"-")</f>
        <v>-</v>
      </c>
      <c r="CK13" s="279" t="str">
        <f>IF(CJ$10&lt;3,"",(IF(CJ13="-","",(IF(RANK(CJ13,CJ$13:CJ$92,1)&gt;3,"",(RANK(CJ13,CJ$13:CJ$92,1)))))))</f>
        <v/>
      </c>
      <c r="CM13" s="278" t="str">
        <f t="shared" ref="CM13:CM44" si="31">IF($L13=CM$11,(IF($O13=999999999,"-",$O13)),"-")</f>
        <v>-</v>
      </c>
      <c r="CN13" s="279" t="str">
        <f>IF(CM$10&lt;3,"",(IF(CM13="-","",(IF(RANK(CM13,CM$13:CM$92,1)&gt;3,"",(RANK(CM13,CM$13:CM$92,1)))))))</f>
        <v/>
      </c>
      <c r="CP13" s="278" t="str">
        <f t="shared" ref="CP13:CP44" si="32">IF($L13=CP$11,(IF($O13=999999999,"-",$O13)),"-")</f>
        <v>-</v>
      </c>
      <c r="CQ13" s="279" t="str">
        <f>IF(CP$10&lt;3,"",(IF(CP13="-","",(IF(RANK(CP13,CP$13:CP$92,1)&gt;3,"",(RANK(CP13,CP$13:CP$92,1)))))))</f>
        <v/>
      </c>
      <c r="CS13" s="278" t="str">
        <f t="shared" ref="CS13:CS44" si="33">IF($L13=CS$11,(IF($O13=999999999,"-",$O13)),"-")</f>
        <v>-</v>
      </c>
      <c r="CT13" s="279" t="str">
        <f>IF(CS$10&lt;3,"",(IF(CS13="-","",(IF(RANK(CS13,CS$13:CS$92,1)&gt;3,"",(RANK(CS13,CS$13:CS$92,1)))))))</f>
        <v/>
      </c>
      <c r="CU13" s="271"/>
      <c r="CV13" s="165"/>
      <c r="CW13" s="13"/>
      <c r="CX13"/>
      <c r="DA13"/>
    </row>
    <row r="14" spans="1:105" ht="20.25" x14ac:dyDescent="0.3">
      <c r="A14" s="13"/>
      <c r="B14" s="202">
        <v>2</v>
      </c>
      <c r="C14" s="203" t="str">
        <f t="shared" si="1"/>
        <v>16th</v>
      </c>
      <c r="D14" s="204" t="str">
        <f t="shared" ref="D14:D77" si="34">IF(O14=0,"",IF(T14="DNS","",(IF(T14="DNF","",AL14&amp;+AM14))))</f>
        <v>1st</v>
      </c>
      <c r="E14" s="205" t="str">
        <f t="shared" ref="E14:E77" si="35">IF(O14=0,"",IF(T14="DNS","",(IF(T14="DNF","",AS14&amp;+AT14))))</f>
        <v>8th</v>
      </c>
      <c r="F14" s="206" t="str">
        <f t="shared" ref="F14:F77" si="36">IF(O14=0,"",IF(T14="DNS","",(IF(T14="DNF","",AZ14&amp;+BA14))))</f>
        <v/>
      </c>
      <c r="G14" s="206" t="str">
        <f t="shared" ref="G14:G77" si="37">IF(O14=0,"",IF(U14="DNS","",(IF(U14="DNF","",BG14&amp;+BH14))))</f>
        <v/>
      </c>
      <c r="H14" s="186" t="s">
        <v>189</v>
      </c>
      <c r="I14" s="319" t="s">
        <v>163</v>
      </c>
      <c r="J14" s="208" t="s">
        <v>158</v>
      </c>
      <c r="K14" s="209"/>
      <c r="L14" t="s">
        <v>75</v>
      </c>
      <c r="M14" s="212"/>
      <c r="N14" s="212"/>
      <c r="O14" s="213">
        <f t="shared" ref="O14:O50" si="38">IF(OR((M14="X"),(N14="X"),P14+Q14+R14=0),"X",(P14*3600)+(Q14*60)+R14)</f>
        <v>4062</v>
      </c>
      <c r="P14" s="315">
        <v>1</v>
      </c>
      <c r="Q14" s="308">
        <v>7</v>
      </c>
      <c r="R14" s="311">
        <v>42</v>
      </c>
      <c r="S14" s="212"/>
      <c r="T14" s="217" t="str">
        <f t="shared" si="2"/>
        <v>16th</v>
      </c>
      <c r="U14" s="218">
        <f t="shared" si="3"/>
        <v>16</v>
      </c>
      <c r="V14" s="219" t="str">
        <f t="shared" si="4"/>
        <v/>
      </c>
      <c r="W14" s="220">
        <f t="shared" ref="W14:W77" si="39">COUNTIF(U$13:U$92,U14)</f>
        <v>1</v>
      </c>
      <c r="X14" s="221">
        <v>2</v>
      </c>
      <c r="Y14" s="222" t="str">
        <f t="shared" si="5"/>
        <v/>
      </c>
      <c r="Z14" s="306"/>
      <c r="AA14" s="138" t="b">
        <f t="shared" si="6"/>
        <v>0</v>
      </c>
      <c r="AB14" s="38" t="b">
        <f t="shared" si="7"/>
        <v>0</v>
      </c>
      <c r="AC14" s="38" t="b">
        <f t="shared" si="8"/>
        <v>0</v>
      </c>
      <c r="AD14" s="39" t="str">
        <f t="shared" si="9"/>
        <v>16th</v>
      </c>
      <c r="AE14" s="40">
        <v>2</v>
      </c>
      <c r="AF14" s="41" t="s">
        <v>10</v>
      </c>
      <c r="AG14" s="42"/>
      <c r="AH14" s="156"/>
      <c r="AI14" s="151" t="b">
        <f t="shared" si="10"/>
        <v>1</v>
      </c>
      <c r="AJ14" s="152">
        <f t="shared" si="11"/>
        <v>16</v>
      </c>
      <c r="AK14" s="153">
        <f t="shared" ref="AK14:AK77" si="40">IF(AJ14="","",RANK(AJ14,AJ$13:AJ$92,1))</f>
        <v>1</v>
      </c>
      <c r="AL14" s="154" t="str">
        <f t="shared" ref="AL14:AL77" si="41">IF(AJ14="","",VLOOKUP(AK14,$AE$13:$AF$92,2))</f>
        <v>1st</v>
      </c>
      <c r="AM14" s="155" t="str">
        <f t="shared" si="12"/>
        <v/>
      </c>
      <c r="AN14" s="155">
        <f t="shared" ref="AN14:AN77" si="42">COUNTIF(AK$13:AK$92,AK14)</f>
        <v>1</v>
      </c>
      <c r="AO14" s="159"/>
      <c r="AP14" s="151" t="b">
        <f t="shared" si="13"/>
        <v>1</v>
      </c>
      <c r="AQ14" s="152">
        <f t="shared" ref="AQ14:AQ77" si="43">IF(AP14=TRUE,U14,(""))</f>
        <v>16</v>
      </c>
      <c r="AR14" s="153">
        <f t="shared" ref="AR14:AR77" si="44">IF(AQ14="","",RANK(AQ14,AQ$13:AQ$92,1))</f>
        <v>8</v>
      </c>
      <c r="AS14" s="154" t="str">
        <f t="shared" ref="AS14:AS77" si="45">IF(AQ14="","",VLOOKUP(AR14,$AE$13:$AF$92,2))</f>
        <v>8th</v>
      </c>
      <c r="AT14" s="155" t="str">
        <f t="shared" si="14"/>
        <v/>
      </c>
      <c r="AU14" s="155">
        <f t="shared" ref="AU14:AU77" si="46">COUNTIF(AR$13:AR$92,AR14)</f>
        <v>1</v>
      </c>
      <c r="AV14" s="159"/>
      <c r="AW14" s="153" t="b">
        <f t="shared" si="15"/>
        <v>0</v>
      </c>
      <c r="AX14" s="152" t="str">
        <f t="shared" si="16"/>
        <v/>
      </c>
      <c r="AY14" s="153" t="str">
        <f t="shared" ref="AY14:AY77" si="47">IF(AX14="","",RANK(AX14,AX$13:AX$92,1))</f>
        <v/>
      </c>
      <c r="AZ14" s="154" t="str">
        <f t="shared" ref="AZ14:AZ77" si="48">IF(AX14="","",VLOOKUP(AY14,$AE$13:$AF$92,2))</f>
        <v/>
      </c>
      <c r="BA14" s="155" t="str">
        <f t="shared" ref="BA14:BA77" si="49">IF(AX14="","",(IF(BB14&gt;1,"=","")))</f>
        <v/>
      </c>
      <c r="BB14" s="155">
        <f t="shared" ref="BB14:BB77" si="50">COUNTIF(AY$13:AY$92,AY14)</f>
        <v>80</v>
      </c>
      <c r="BC14" s="159"/>
      <c r="BD14" s="153" t="b">
        <f t="shared" si="18"/>
        <v>0</v>
      </c>
      <c r="BE14" s="152" t="str">
        <f t="shared" si="19"/>
        <v/>
      </c>
      <c r="BF14" s="153" t="str">
        <f t="shared" si="20"/>
        <v/>
      </c>
      <c r="BG14" s="154" t="str">
        <f t="shared" ref="BG14:BG77" si="51">IF(BE14="","",VLOOKUP(BF14,$AE$13:$AF$92,2))</f>
        <v/>
      </c>
      <c r="BH14" s="155" t="str">
        <f t="shared" si="21"/>
        <v/>
      </c>
      <c r="BI14" s="155">
        <f t="shared" ref="BI14:BI77" si="52">COUNTIF(BF$13:BF$92,BF14)</f>
        <v>79</v>
      </c>
      <c r="BJ14" s="68" t="str">
        <f t="shared" si="22"/>
        <v/>
      </c>
      <c r="BK14" s="13"/>
      <c r="BL14" s="113" t="str">
        <f t="shared" si="23"/>
        <v/>
      </c>
      <c r="BM14" s="63" t="s">
        <v>131</v>
      </c>
      <c r="BN14"/>
      <c r="BO14"/>
      <c r="BP14"/>
      <c r="BQ14" s="61"/>
      <c r="BR14" s="278" t="str">
        <f t="shared" si="24"/>
        <v>-</v>
      </c>
      <c r="BS14" s="279" t="str">
        <f t="shared" ref="BS14:BS77" si="53">IF(BR$10&lt;3,"",(IF(BR14="-","",(IF(RANK(BR14,BR$13:BR$92,1)&gt;3,"",(RANK(BR14,BR$13:BR$92,1)))))))</f>
        <v/>
      </c>
      <c r="BT14" s="280"/>
      <c r="BU14" s="278">
        <f t="shared" si="25"/>
        <v>4062</v>
      </c>
      <c r="BV14" s="279" t="str">
        <f t="shared" ref="BV14:BV77" si="54">IF(BU$10&lt;3,"",(IF(BU14="-","",(IF(RANK(BU14,BU$13:BU$92,1)&gt;3,"",(RANK(BU14,BU$13:BU$92,1)))))))</f>
        <v/>
      </c>
      <c r="BX14" s="278" t="str">
        <f t="shared" si="26"/>
        <v>-</v>
      </c>
      <c r="BY14" s="279" t="str">
        <f t="shared" ref="BY14:BY77" si="55">IF(BX$10&lt;3,"",(IF(BX14="-","",(IF(RANK(BX14,BX$13:BX$92,1)&gt;3,"",(RANK(BX14,BX$13:BX$92,1)))))))</f>
        <v/>
      </c>
      <c r="CA14" s="278" t="str">
        <f t="shared" si="27"/>
        <v>-</v>
      </c>
      <c r="CB14" s="279" t="str">
        <f t="shared" ref="CB14:CB77" si="56">IF(CA$10&lt;3,"",(IF(CA14="-","",(IF(RANK(CA14,CA$13:CA$92,1)&gt;3,"",(RANK(CA14,CA$13:CA$92,1)))))))</f>
        <v/>
      </c>
      <c r="CD14" s="278" t="str">
        <f t="shared" si="28"/>
        <v>-</v>
      </c>
      <c r="CE14" s="279" t="str">
        <f t="shared" ref="CE14:CE77" si="57">IF(CD$10&lt;3,"",(IF(CD14="-","",(IF(RANK(CD14,CD$13:CD$92,1)&gt;3,"",(RANK(CD14,CD$13:CD$92,1)))))))</f>
        <v/>
      </c>
      <c r="CG14" s="278" t="str">
        <f t="shared" si="29"/>
        <v>-</v>
      </c>
      <c r="CH14" s="279" t="str">
        <f t="shared" ref="CH14:CH77" si="58">IF(CG$10&lt;3,"",(IF(CG14="-","",(IF(RANK(CG14,CG$13:CG$92,1)&gt;3,"",(RANK(CG14,CG$13:CG$92,1)))))))</f>
        <v/>
      </c>
      <c r="CJ14" s="278" t="str">
        <f t="shared" si="30"/>
        <v>-</v>
      </c>
      <c r="CK14" s="279" t="str">
        <f t="shared" ref="CK14:CK77" si="59">IF(CJ$10&lt;3,"",(IF(CJ14="-","",(IF(RANK(CJ14,CJ$13:CJ$92,1)&gt;3,"",(RANK(CJ14,CJ$13:CJ$92,1)))))))</f>
        <v/>
      </c>
      <c r="CM14" s="278" t="str">
        <f t="shared" si="31"/>
        <v>-</v>
      </c>
      <c r="CN14" s="279" t="str">
        <f t="shared" ref="CN14:CN77" si="60">IF(CM$10&lt;3,"",(IF(CM14="-","",(IF(RANK(CM14,CM$13:CM$92,1)&gt;3,"",(RANK(CM14,CM$13:CM$92,1)))))))</f>
        <v/>
      </c>
      <c r="CP14" s="278" t="str">
        <f t="shared" si="32"/>
        <v>-</v>
      </c>
      <c r="CQ14" s="279" t="str">
        <f t="shared" ref="CQ14:CQ77" si="61">IF(CP$10&lt;3,"",(IF(CP14="-","",(IF(RANK(CP14,CP$13:CP$92,1)&gt;3,"",(RANK(CP14,CP$13:CP$92,1)))))))</f>
        <v/>
      </c>
      <c r="CS14" s="278" t="str">
        <f t="shared" si="33"/>
        <v>-</v>
      </c>
      <c r="CT14" s="279" t="str">
        <f t="shared" ref="CT14:CT77" si="62">IF(CS$10&lt;3,"",(IF(CS14="-","",(IF(RANK(CS14,CS$13:CS$92,1)&gt;3,"",(RANK(CS14,CS$13:CS$92,1)))))))</f>
        <v/>
      </c>
      <c r="CU14" s="271"/>
      <c r="CV14" s="165"/>
      <c r="CW14" s="13"/>
      <c r="CX14"/>
      <c r="DA14"/>
    </row>
    <row r="15" spans="1:105" ht="20.25" x14ac:dyDescent="0.3">
      <c r="A15" s="13"/>
      <c r="B15" s="202">
        <v>3</v>
      </c>
      <c r="C15" s="203" t="str">
        <f t="shared" si="1"/>
        <v>9th</v>
      </c>
      <c r="D15" s="204" t="str">
        <f t="shared" si="34"/>
        <v/>
      </c>
      <c r="E15" s="205" t="str">
        <f t="shared" si="35"/>
        <v/>
      </c>
      <c r="F15" s="206" t="str">
        <f t="shared" si="36"/>
        <v/>
      </c>
      <c r="G15" s="206" t="str">
        <f t="shared" si="37"/>
        <v>1st</v>
      </c>
      <c r="H15" s="186" t="s">
        <v>188</v>
      </c>
      <c r="I15" s="319" t="s">
        <v>164</v>
      </c>
      <c r="J15" s="208" t="s">
        <v>105</v>
      </c>
      <c r="K15" s="209"/>
      <c r="L15" t="s">
        <v>75</v>
      </c>
      <c r="M15" s="212"/>
      <c r="N15" s="212"/>
      <c r="O15" s="213">
        <f t="shared" si="38"/>
        <v>3508</v>
      </c>
      <c r="P15" s="315">
        <v>0</v>
      </c>
      <c r="Q15" s="308">
        <v>58</v>
      </c>
      <c r="R15" s="311">
        <v>28</v>
      </c>
      <c r="S15" s="212"/>
      <c r="T15" s="217" t="str">
        <f t="shared" si="2"/>
        <v>9th</v>
      </c>
      <c r="U15" s="218">
        <f t="shared" si="3"/>
        <v>9</v>
      </c>
      <c r="V15" s="219" t="str">
        <f t="shared" si="4"/>
        <v/>
      </c>
      <c r="W15" s="220">
        <f t="shared" si="39"/>
        <v>1</v>
      </c>
      <c r="X15" s="221">
        <v>3</v>
      </c>
      <c r="Y15" s="222" t="str">
        <f t="shared" si="5"/>
        <v/>
      </c>
      <c r="Z15" s="306"/>
      <c r="AA15" s="138" t="b">
        <f t="shared" si="6"/>
        <v>0</v>
      </c>
      <c r="AB15" s="38" t="b">
        <f t="shared" si="7"/>
        <v>0</v>
      </c>
      <c r="AC15" s="38" t="b">
        <f t="shared" si="8"/>
        <v>0</v>
      </c>
      <c r="AD15" s="39" t="str">
        <f t="shared" si="9"/>
        <v>9th</v>
      </c>
      <c r="AE15" s="40">
        <v>3</v>
      </c>
      <c r="AF15" s="41" t="s">
        <v>11</v>
      </c>
      <c r="AG15" s="42"/>
      <c r="AH15" s="156"/>
      <c r="AI15" s="151" t="b">
        <f t="shared" si="10"/>
        <v>0</v>
      </c>
      <c r="AJ15" s="152" t="str">
        <f t="shared" si="11"/>
        <v/>
      </c>
      <c r="AK15" s="153" t="str">
        <f t="shared" si="40"/>
        <v/>
      </c>
      <c r="AL15" s="154" t="str">
        <f t="shared" si="41"/>
        <v/>
      </c>
      <c r="AM15" s="155" t="str">
        <f t="shared" si="12"/>
        <v/>
      </c>
      <c r="AN15" s="155">
        <f t="shared" si="42"/>
        <v>78</v>
      </c>
      <c r="AO15" s="159"/>
      <c r="AP15" s="151" t="b">
        <f t="shared" si="13"/>
        <v>0</v>
      </c>
      <c r="AQ15" s="152" t="str">
        <f t="shared" si="43"/>
        <v/>
      </c>
      <c r="AR15" s="153" t="str">
        <f t="shared" si="44"/>
        <v/>
      </c>
      <c r="AS15" s="154" t="str">
        <f t="shared" si="45"/>
        <v/>
      </c>
      <c r="AT15" s="155" t="str">
        <f t="shared" si="14"/>
        <v/>
      </c>
      <c r="AU15" s="155">
        <f t="shared" si="46"/>
        <v>70</v>
      </c>
      <c r="AV15" s="159"/>
      <c r="AW15" s="153" t="b">
        <f t="shared" si="15"/>
        <v>0</v>
      </c>
      <c r="AX15" s="152" t="str">
        <f t="shared" si="16"/>
        <v/>
      </c>
      <c r="AY15" s="153" t="str">
        <f t="shared" si="47"/>
        <v/>
      </c>
      <c r="AZ15" s="154" t="str">
        <f t="shared" si="48"/>
        <v/>
      </c>
      <c r="BA15" s="155" t="str">
        <f t="shared" si="49"/>
        <v/>
      </c>
      <c r="BB15" s="155">
        <f t="shared" si="50"/>
        <v>80</v>
      </c>
      <c r="BC15" s="159"/>
      <c r="BD15" s="153" t="b">
        <f t="shared" si="18"/>
        <v>1</v>
      </c>
      <c r="BE15" s="152">
        <f t="shared" si="19"/>
        <v>9</v>
      </c>
      <c r="BF15" s="153">
        <f t="shared" si="20"/>
        <v>1</v>
      </c>
      <c r="BG15" s="154" t="str">
        <f t="shared" si="51"/>
        <v>1st</v>
      </c>
      <c r="BH15" s="155" t="str">
        <f t="shared" si="21"/>
        <v/>
      </c>
      <c r="BI15" s="155">
        <f t="shared" si="52"/>
        <v>1</v>
      </c>
      <c r="BJ15" s="68" t="str">
        <f t="shared" si="22"/>
        <v/>
      </c>
      <c r="BK15" s="13"/>
      <c r="BL15" s="113" t="str">
        <f t="shared" si="23"/>
        <v/>
      </c>
      <c r="BM15" s="60"/>
      <c r="BN15"/>
      <c r="BO15"/>
      <c r="BP15"/>
      <c r="BQ15" s="61"/>
      <c r="BR15" s="278" t="str">
        <f t="shared" si="24"/>
        <v>-</v>
      </c>
      <c r="BS15" s="279" t="str">
        <f t="shared" si="53"/>
        <v/>
      </c>
      <c r="BT15" s="280"/>
      <c r="BU15" s="278">
        <f t="shared" si="25"/>
        <v>3508</v>
      </c>
      <c r="BV15" s="279" t="str">
        <f t="shared" si="54"/>
        <v/>
      </c>
      <c r="BX15" s="278" t="str">
        <f t="shared" si="26"/>
        <v>-</v>
      </c>
      <c r="BY15" s="279" t="str">
        <f t="shared" si="55"/>
        <v/>
      </c>
      <c r="CA15" s="278" t="str">
        <f t="shared" si="27"/>
        <v>-</v>
      </c>
      <c r="CB15" s="279" t="str">
        <f t="shared" si="56"/>
        <v/>
      </c>
      <c r="CD15" s="278" t="str">
        <f t="shared" si="28"/>
        <v>-</v>
      </c>
      <c r="CE15" s="279" t="str">
        <f t="shared" si="57"/>
        <v/>
      </c>
      <c r="CG15" s="278" t="str">
        <f t="shared" si="29"/>
        <v>-</v>
      </c>
      <c r="CH15" s="279" t="str">
        <f t="shared" si="58"/>
        <v/>
      </c>
      <c r="CJ15" s="278" t="str">
        <f t="shared" si="30"/>
        <v>-</v>
      </c>
      <c r="CK15" s="279" t="str">
        <f t="shared" si="59"/>
        <v/>
      </c>
      <c r="CM15" s="278" t="str">
        <f t="shared" si="31"/>
        <v>-</v>
      </c>
      <c r="CN15" s="279" t="str">
        <f t="shared" si="60"/>
        <v/>
      </c>
      <c r="CP15" s="278" t="str">
        <f t="shared" si="32"/>
        <v>-</v>
      </c>
      <c r="CQ15" s="279" t="str">
        <f t="shared" si="61"/>
        <v/>
      </c>
      <c r="CS15" s="278" t="str">
        <f t="shared" si="33"/>
        <v>-</v>
      </c>
      <c r="CT15" s="279" t="str">
        <f t="shared" si="62"/>
        <v/>
      </c>
      <c r="CU15" s="271"/>
      <c r="CV15" s="165"/>
      <c r="CW15" s="13"/>
      <c r="CX15"/>
      <c r="DA15"/>
    </row>
    <row r="16" spans="1:105" ht="20.25" x14ac:dyDescent="0.3">
      <c r="A16" s="13"/>
      <c r="B16" s="202">
        <v>4</v>
      </c>
      <c r="C16" s="203" t="str">
        <f t="shared" si="1"/>
        <v>17th</v>
      </c>
      <c r="D16" s="204" t="str">
        <f t="shared" si="34"/>
        <v/>
      </c>
      <c r="E16" s="205" t="str">
        <f t="shared" si="35"/>
        <v>9th</v>
      </c>
      <c r="F16" s="206" t="str">
        <f t="shared" si="36"/>
        <v/>
      </c>
      <c r="G16" s="206" t="str">
        <f t="shared" si="37"/>
        <v/>
      </c>
      <c r="H16" s="186" t="s">
        <v>189</v>
      </c>
      <c r="I16" s="319" t="s">
        <v>165</v>
      </c>
      <c r="J16" s="208" t="s">
        <v>78</v>
      </c>
      <c r="K16" s="209"/>
      <c r="L16" t="s">
        <v>75</v>
      </c>
      <c r="M16" s="212"/>
      <c r="N16" s="212"/>
      <c r="O16" s="213">
        <f t="shared" si="38"/>
        <v>4159</v>
      </c>
      <c r="P16" s="315">
        <v>1</v>
      </c>
      <c r="Q16" s="308">
        <v>9</v>
      </c>
      <c r="R16" s="311">
        <v>19</v>
      </c>
      <c r="S16" s="212"/>
      <c r="T16" s="217" t="str">
        <f t="shared" si="2"/>
        <v>17th</v>
      </c>
      <c r="U16" s="218">
        <f t="shared" si="3"/>
        <v>17</v>
      </c>
      <c r="V16" s="219" t="str">
        <f t="shared" si="4"/>
        <v/>
      </c>
      <c r="W16" s="220">
        <f t="shared" si="39"/>
        <v>1</v>
      </c>
      <c r="X16" s="221">
        <v>4</v>
      </c>
      <c r="Y16" s="222" t="str">
        <f t="shared" si="5"/>
        <v/>
      </c>
      <c r="Z16" s="306"/>
      <c r="AA16" s="138" t="b">
        <f t="shared" si="6"/>
        <v>0</v>
      </c>
      <c r="AB16" s="38" t="b">
        <f t="shared" si="7"/>
        <v>0</v>
      </c>
      <c r="AC16" s="38" t="b">
        <f t="shared" si="8"/>
        <v>0</v>
      </c>
      <c r="AD16" s="39" t="str">
        <f t="shared" si="9"/>
        <v>17th</v>
      </c>
      <c r="AE16" s="40">
        <v>4</v>
      </c>
      <c r="AF16" s="41" t="s">
        <v>12</v>
      </c>
      <c r="AG16" s="42"/>
      <c r="AH16" s="156"/>
      <c r="AI16" s="151" t="b">
        <f t="shared" si="10"/>
        <v>0</v>
      </c>
      <c r="AJ16" s="152" t="str">
        <f t="shared" si="11"/>
        <v/>
      </c>
      <c r="AK16" s="153" t="str">
        <f t="shared" si="40"/>
        <v/>
      </c>
      <c r="AL16" s="154" t="str">
        <f t="shared" si="41"/>
        <v/>
      </c>
      <c r="AM16" s="155" t="str">
        <f t="shared" si="12"/>
        <v/>
      </c>
      <c r="AN16" s="155">
        <f t="shared" si="42"/>
        <v>78</v>
      </c>
      <c r="AO16" s="159"/>
      <c r="AP16" s="151" t="b">
        <f t="shared" si="13"/>
        <v>1</v>
      </c>
      <c r="AQ16" s="152">
        <f t="shared" si="43"/>
        <v>17</v>
      </c>
      <c r="AR16" s="153">
        <f t="shared" si="44"/>
        <v>9</v>
      </c>
      <c r="AS16" s="154" t="str">
        <f t="shared" si="45"/>
        <v>9th</v>
      </c>
      <c r="AT16" s="155" t="str">
        <f t="shared" si="14"/>
        <v/>
      </c>
      <c r="AU16" s="155">
        <f t="shared" si="46"/>
        <v>1</v>
      </c>
      <c r="AV16" s="159"/>
      <c r="AW16" s="153" t="b">
        <f t="shared" si="15"/>
        <v>0</v>
      </c>
      <c r="AX16" s="152" t="str">
        <f t="shared" si="16"/>
        <v/>
      </c>
      <c r="AY16" s="153" t="str">
        <f t="shared" si="47"/>
        <v/>
      </c>
      <c r="AZ16" s="154" t="str">
        <f t="shared" si="48"/>
        <v/>
      </c>
      <c r="BA16" s="155" t="str">
        <f t="shared" si="49"/>
        <v/>
      </c>
      <c r="BB16" s="155">
        <f t="shared" si="50"/>
        <v>80</v>
      </c>
      <c r="BC16" s="159"/>
      <c r="BD16" s="153" t="b">
        <f t="shared" si="18"/>
        <v>0</v>
      </c>
      <c r="BE16" s="152" t="str">
        <f t="shared" si="19"/>
        <v/>
      </c>
      <c r="BF16" s="153" t="str">
        <f t="shared" si="20"/>
        <v/>
      </c>
      <c r="BG16" s="154" t="str">
        <f t="shared" si="51"/>
        <v/>
      </c>
      <c r="BH16" s="155" t="str">
        <f t="shared" si="21"/>
        <v/>
      </c>
      <c r="BI16" s="155">
        <f t="shared" si="52"/>
        <v>79</v>
      </c>
      <c r="BJ16" s="68" t="str">
        <f t="shared" si="22"/>
        <v/>
      </c>
      <c r="BK16" s="13"/>
      <c r="BL16" s="113" t="str">
        <f t="shared" si="23"/>
        <v/>
      </c>
      <c r="BM16" s="85" t="s">
        <v>106</v>
      </c>
      <c r="BN16" s="86"/>
      <c r="BO16"/>
      <c r="BP16"/>
      <c r="BQ16" s="61"/>
      <c r="BR16" s="278" t="str">
        <f t="shared" si="24"/>
        <v>-</v>
      </c>
      <c r="BS16" s="279" t="str">
        <f t="shared" si="53"/>
        <v/>
      </c>
      <c r="BT16" s="280"/>
      <c r="BU16" s="278">
        <f t="shared" si="25"/>
        <v>4159</v>
      </c>
      <c r="BV16" s="279" t="str">
        <f t="shared" si="54"/>
        <v/>
      </c>
      <c r="BX16" s="278" t="str">
        <f t="shared" si="26"/>
        <v>-</v>
      </c>
      <c r="BY16" s="279" t="str">
        <f t="shared" si="55"/>
        <v/>
      </c>
      <c r="CA16" s="278" t="str">
        <f t="shared" si="27"/>
        <v>-</v>
      </c>
      <c r="CB16" s="279" t="str">
        <f t="shared" si="56"/>
        <v/>
      </c>
      <c r="CD16" s="278" t="str">
        <f t="shared" si="28"/>
        <v>-</v>
      </c>
      <c r="CE16" s="279" t="str">
        <f t="shared" si="57"/>
        <v/>
      </c>
      <c r="CG16" s="278" t="str">
        <f t="shared" si="29"/>
        <v>-</v>
      </c>
      <c r="CH16" s="279" t="str">
        <f t="shared" si="58"/>
        <v/>
      </c>
      <c r="CJ16" s="278" t="str">
        <f t="shared" si="30"/>
        <v>-</v>
      </c>
      <c r="CK16" s="279" t="str">
        <f t="shared" si="59"/>
        <v/>
      </c>
      <c r="CM16" s="278" t="str">
        <f t="shared" si="31"/>
        <v>-</v>
      </c>
      <c r="CN16" s="279" t="str">
        <f t="shared" si="60"/>
        <v/>
      </c>
      <c r="CP16" s="278" t="str">
        <f t="shared" si="32"/>
        <v>-</v>
      </c>
      <c r="CQ16" s="279" t="str">
        <f t="shared" si="61"/>
        <v/>
      </c>
      <c r="CS16" s="278" t="str">
        <f t="shared" si="33"/>
        <v>-</v>
      </c>
      <c r="CT16" s="279" t="str">
        <f t="shared" si="62"/>
        <v/>
      </c>
      <c r="CU16" s="271"/>
      <c r="CV16" s="165"/>
      <c r="CW16" s="13"/>
      <c r="CX16"/>
      <c r="DA16"/>
    </row>
    <row r="17" spans="1:105" ht="20.25" x14ac:dyDescent="0.3">
      <c r="A17" s="13"/>
      <c r="B17" s="202">
        <v>5</v>
      </c>
      <c r="C17" s="203" t="str">
        <f t="shared" si="1"/>
        <v>3rd</v>
      </c>
      <c r="D17" s="204" t="str">
        <f t="shared" si="34"/>
        <v/>
      </c>
      <c r="E17" s="205" t="str">
        <f t="shared" si="35"/>
        <v/>
      </c>
      <c r="F17" s="206" t="str">
        <f t="shared" si="36"/>
        <v/>
      </c>
      <c r="G17" s="206" t="str">
        <f t="shared" si="37"/>
        <v/>
      </c>
      <c r="H17" s="186" t="s">
        <v>188</v>
      </c>
      <c r="I17" s="319" t="s">
        <v>166</v>
      </c>
      <c r="J17" s="293" t="s">
        <v>79</v>
      </c>
      <c r="K17" s="209"/>
      <c r="L17" t="s">
        <v>75</v>
      </c>
      <c r="M17" s="212"/>
      <c r="N17" s="212"/>
      <c r="O17" s="213">
        <f t="shared" si="38"/>
        <v>3141</v>
      </c>
      <c r="P17" s="315">
        <v>0</v>
      </c>
      <c r="Q17" s="308">
        <v>52</v>
      </c>
      <c r="R17" s="311">
        <v>21</v>
      </c>
      <c r="S17" s="212"/>
      <c r="T17" s="217" t="str">
        <f t="shared" si="2"/>
        <v>3rd</v>
      </c>
      <c r="U17" s="218">
        <f t="shared" si="3"/>
        <v>3</v>
      </c>
      <c r="V17" s="219" t="str">
        <f t="shared" si="4"/>
        <v/>
      </c>
      <c r="W17" s="220">
        <f t="shared" si="39"/>
        <v>1</v>
      </c>
      <c r="X17" s="221">
        <v>5</v>
      </c>
      <c r="Y17" s="222" t="str">
        <f t="shared" si="5"/>
        <v/>
      </c>
      <c r="Z17" s="306"/>
      <c r="AA17" s="138" t="b">
        <f t="shared" si="6"/>
        <v>0</v>
      </c>
      <c r="AB17" s="38" t="b">
        <f t="shared" si="7"/>
        <v>0</v>
      </c>
      <c r="AC17" s="38" t="b">
        <f t="shared" si="8"/>
        <v>1</v>
      </c>
      <c r="AD17" s="39" t="str">
        <f t="shared" si="9"/>
        <v>3rd</v>
      </c>
      <c r="AE17" s="40">
        <v>5</v>
      </c>
      <c r="AF17" s="41" t="s">
        <v>13</v>
      </c>
      <c r="AG17" s="42"/>
      <c r="AH17" s="156"/>
      <c r="AI17" s="151" t="b">
        <f t="shared" si="10"/>
        <v>0</v>
      </c>
      <c r="AJ17" s="152" t="str">
        <f t="shared" si="11"/>
        <v/>
      </c>
      <c r="AK17" s="153" t="str">
        <f t="shared" si="40"/>
        <v/>
      </c>
      <c r="AL17" s="154" t="str">
        <f t="shared" si="41"/>
        <v/>
      </c>
      <c r="AM17" s="155" t="str">
        <f t="shared" si="12"/>
        <v/>
      </c>
      <c r="AN17" s="155">
        <f t="shared" si="42"/>
        <v>78</v>
      </c>
      <c r="AO17" s="159"/>
      <c r="AP17" s="151" t="b">
        <f t="shared" si="13"/>
        <v>0</v>
      </c>
      <c r="AQ17" s="152" t="str">
        <f t="shared" si="43"/>
        <v/>
      </c>
      <c r="AR17" s="153" t="str">
        <f t="shared" si="44"/>
        <v/>
      </c>
      <c r="AS17" s="154" t="str">
        <f t="shared" si="45"/>
        <v/>
      </c>
      <c r="AT17" s="155" t="str">
        <f t="shared" si="14"/>
        <v/>
      </c>
      <c r="AU17" s="155">
        <f t="shared" si="46"/>
        <v>70</v>
      </c>
      <c r="AV17" s="159"/>
      <c r="AW17" s="153" t="b">
        <f t="shared" si="15"/>
        <v>0</v>
      </c>
      <c r="AX17" s="152" t="str">
        <f t="shared" si="16"/>
        <v/>
      </c>
      <c r="AY17" s="153" t="str">
        <f t="shared" si="47"/>
        <v/>
      </c>
      <c r="AZ17" s="154" t="str">
        <f t="shared" si="48"/>
        <v/>
      </c>
      <c r="BA17" s="155" t="str">
        <f t="shared" si="49"/>
        <v/>
      </c>
      <c r="BB17" s="155">
        <f t="shared" si="50"/>
        <v>80</v>
      </c>
      <c r="BC17" s="159"/>
      <c r="BD17" s="153" t="b">
        <f t="shared" si="18"/>
        <v>0</v>
      </c>
      <c r="BE17" s="152" t="str">
        <f t="shared" si="19"/>
        <v/>
      </c>
      <c r="BF17" s="153" t="str">
        <f t="shared" si="20"/>
        <v/>
      </c>
      <c r="BG17" s="154" t="str">
        <f t="shared" si="51"/>
        <v/>
      </c>
      <c r="BH17" s="155" t="str">
        <f t="shared" si="21"/>
        <v/>
      </c>
      <c r="BI17" s="155">
        <f t="shared" si="52"/>
        <v>79</v>
      </c>
      <c r="BJ17" s="68" t="str">
        <f t="shared" si="22"/>
        <v/>
      </c>
      <c r="BK17" s="13"/>
      <c r="BL17" s="113" t="str">
        <f t="shared" si="23"/>
        <v/>
      </c>
      <c r="BM17" s="83" t="str">
        <f>IF(BM20="N/A","Unallocated",VLOOKUP(BM20,BM27:BO36,2,FALSE))</f>
        <v>CC Sudbury</v>
      </c>
      <c r="BN17" s="84"/>
      <c r="BO17"/>
      <c r="BP17"/>
      <c r="BQ17" s="61"/>
      <c r="BR17" s="278" t="str">
        <f t="shared" si="24"/>
        <v>-</v>
      </c>
      <c r="BS17" s="279" t="str">
        <f t="shared" si="53"/>
        <v/>
      </c>
      <c r="BT17" s="280"/>
      <c r="BU17" s="278">
        <f t="shared" si="25"/>
        <v>3141</v>
      </c>
      <c r="BV17" s="279">
        <f t="shared" si="54"/>
        <v>2</v>
      </c>
      <c r="BX17" s="278" t="str">
        <f t="shared" si="26"/>
        <v>-</v>
      </c>
      <c r="BY17" s="279" t="str">
        <f t="shared" si="55"/>
        <v/>
      </c>
      <c r="CA17" s="278" t="str">
        <f t="shared" si="27"/>
        <v>-</v>
      </c>
      <c r="CB17" s="279" t="str">
        <f t="shared" si="56"/>
        <v/>
      </c>
      <c r="CD17" s="278" t="str">
        <f t="shared" si="28"/>
        <v>-</v>
      </c>
      <c r="CE17" s="279" t="str">
        <f t="shared" si="57"/>
        <v/>
      </c>
      <c r="CG17" s="278" t="str">
        <f t="shared" si="29"/>
        <v>-</v>
      </c>
      <c r="CH17" s="279" t="str">
        <f t="shared" si="58"/>
        <v/>
      </c>
      <c r="CJ17" s="278" t="str">
        <f t="shared" si="30"/>
        <v>-</v>
      </c>
      <c r="CK17" s="279" t="str">
        <f t="shared" si="59"/>
        <v/>
      </c>
      <c r="CM17" s="278" t="str">
        <f t="shared" si="31"/>
        <v>-</v>
      </c>
      <c r="CN17" s="279" t="str">
        <f t="shared" si="60"/>
        <v/>
      </c>
      <c r="CP17" s="278" t="str">
        <f t="shared" si="32"/>
        <v>-</v>
      </c>
      <c r="CQ17" s="279" t="str">
        <f t="shared" si="61"/>
        <v/>
      </c>
      <c r="CS17" s="278" t="str">
        <f t="shared" si="33"/>
        <v>-</v>
      </c>
      <c r="CT17" s="279" t="str">
        <f t="shared" si="62"/>
        <v/>
      </c>
      <c r="CU17" s="271"/>
      <c r="CV17" s="165"/>
      <c r="CW17" s="13"/>
      <c r="CX17"/>
      <c r="DA17"/>
    </row>
    <row r="18" spans="1:105" ht="20.25" x14ac:dyDescent="0.3">
      <c r="A18" s="13"/>
      <c r="B18" s="202">
        <v>6</v>
      </c>
      <c r="C18" s="203" t="str">
        <f t="shared" si="1"/>
        <v>DNS</v>
      </c>
      <c r="D18" s="204" t="str">
        <f t="shared" si="34"/>
        <v/>
      </c>
      <c r="E18" s="205" t="str">
        <f t="shared" si="35"/>
        <v/>
      </c>
      <c r="F18" s="206" t="str">
        <f t="shared" si="36"/>
        <v/>
      </c>
      <c r="G18" s="206" t="str">
        <f t="shared" si="37"/>
        <v/>
      </c>
      <c r="H18" s="186"/>
      <c r="I18" s="319" t="s">
        <v>167</v>
      </c>
      <c r="J18" s="293" t="s">
        <v>78</v>
      </c>
      <c r="K18" s="209"/>
      <c r="L18" t="s">
        <v>178</v>
      </c>
      <c r="M18" s="212" t="s">
        <v>187</v>
      </c>
      <c r="N18" s="212"/>
      <c r="O18" s="213" t="str">
        <f t="shared" si="38"/>
        <v>X</v>
      </c>
      <c r="P18" s="315"/>
      <c r="Q18" s="308"/>
      <c r="R18" s="311"/>
      <c r="S18" s="212"/>
      <c r="T18" s="217" t="str">
        <f t="shared" si="2"/>
        <v>DNS</v>
      </c>
      <c r="U18" s="218" t="str">
        <f t="shared" si="3"/>
        <v/>
      </c>
      <c r="V18" s="219" t="str">
        <f t="shared" si="4"/>
        <v>=</v>
      </c>
      <c r="W18" s="220">
        <f t="shared" si="39"/>
        <v>62</v>
      </c>
      <c r="X18" s="221">
        <v>6</v>
      </c>
      <c r="Y18" s="222" t="str">
        <f t="shared" si="5"/>
        <v/>
      </c>
      <c r="Z18" s="306"/>
      <c r="AA18" s="138" t="b">
        <f t="shared" si="6"/>
        <v>0</v>
      </c>
      <c r="AB18" s="38" t="b">
        <f t="shared" si="7"/>
        <v>0</v>
      </c>
      <c r="AC18" s="38" t="b">
        <f t="shared" si="8"/>
        <v>0</v>
      </c>
      <c r="AD18" s="39" t="str">
        <f t="shared" si="9"/>
        <v/>
      </c>
      <c r="AE18" s="40">
        <v>6</v>
      </c>
      <c r="AF18" s="41" t="s">
        <v>14</v>
      </c>
      <c r="AG18" s="42"/>
      <c r="AH18" s="156"/>
      <c r="AI18" s="151" t="b">
        <f t="shared" si="10"/>
        <v>0</v>
      </c>
      <c r="AJ18" s="152" t="str">
        <f t="shared" si="11"/>
        <v/>
      </c>
      <c r="AK18" s="153" t="str">
        <f t="shared" si="40"/>
        <v/>
      </c>
      <c r="AL18" s="154" t="str">
        <f t="shared" si="41"/>
        <v/>
      </c>
      <c r="AM18" s="155" t="str">
        <f t="shared" si="12"/>
        <v/>
      </c>
      <c r="AN18" s="155">
        <f t="shared" si="42"/>
        <v>78</v>
      </c>
      <c r="AO18" s="159"/>
      <c r="AP18" s="151" t="b">
        <f t="shared" si="13"/>
        <v>1</v>
      </c>
      <c r="AQ18" s="152" t="str">
        <f t="shared" si="43"/>
        <v/>
      </c>
      <c r="AR18" s="153" t="str">
        <f t="shared" si="44"/>
        <v/>
      </c>
      <c r="AS18" s="154" t="str">
        <f t="shared" si="45"/>
        <v/>
      </c>
      <c r="AT18" s="155" t="str">
        <f t="shared" si="14"/>
        <v/>
      </c>
      <c r="AU18" s="155">
        <f t="shared" si="46"/>
        <v>70</v>
      </c>
      <c r="AV18" s="159"/>
      <c r="AW18" s="153" t="b">
        <f t="shared" si="15"/>
        <v>0</v>
      </c>
      <c r="AX18" s="152" t="str">
        <f t="shared" si="16"/>
        <v/>
      </c>
      <c r="AY18" s="153" t="str">
        <f t="shared" si="47"/>
        <v/>
      </c>
      <c r="AZ18" s="154" t="str">
        <f t="shared" si="48"/>
        <v/>
      </c>
      <c r="BA18" s="155" t="str">
        <f t="shared" si="49"/>
        <v/>
      </c>
      <c r="BB18" s="155">
        <f t="shared" si="50"/>
        <v>80</v>
      </c>
      <c r="BC18" s="159"/>
      <c r="BD18" s="153" t="b">
        <f t="shared" si="18"/>
        <v>0</v>
      </c>
      <c r="BE18" s="152" t="str">
        <f t="shared" si="19"/>
        <v/>
      </c>
      <c r="BF18" s="153" t="str">
        <f t="shared" si="20"/>
        <v/>
      </c>
      <c r="BG18" s="154" t="str">
        <f t="shared" si="51"/>
        <v/>
      </c>
      <c r="BH18" s="155" t="str">
        <f t="shared" si="21"/>
        <v/>
      </c>
      <c r="BI18" s="155">
        <f t="shared" si="52"/>
        <v>79</v>
      </c>
      <c r="BJ18" s="68" t="str">
        <f t="shared" si="22"/>
        <v/>
      </c>
      <c r="BK18" s="13"/>
      <c r="BL18" s="113" t="str">
        <f t="shared" si="23"/>
        <v/>
      </c>
      <c r="BM18" s="83" t="str">
        <f>IF(BM21="N/A","Unallocated",VLOOKUP(BM21,BM27:BO36,2,FALSE))</f>
        <v>Unallocated</v>
      </c>
      <c r="BN18" s="84"/>
      <c r="BO18"/>
      <c r="BP18"/>
      <c r="BQ18" s="61"/>
      <c r="BR18" s="278" t="str">
        <f t="shared" si="24"/>
        <v>-</v>
      </c>
      <c r="BS18" s="279" t="str">
        <f t="shared" si="53"/>
        <v/>
      </c>
      <c r="BT18" s="280"/>
      <c r="BU18" s="278" t="str">
        <f t="shared" si="25"/>
        <v>-</v>
      </c>
      <c r="BV18" s="279" t="str">
        <f t="shared" si="54"/>
        <v/>
      </c>
      <c r="BX18" s="278" t="str">
        <f t="shared" si="26"/>
        <v>-</v>
      </c>
      <c r="BY18" s="279" t="str">
        <f t="shared" si="55"/>
        <v/>
      </c>
      <c r="CA18" s="278" t="str">
        <f t="shared" si="27"/>
        <v>-</v>
      </c>
      <c r="CB18" s="279" t="str">
        <f t="shared" si="56"/>
        <v/>
      </c>
      <c r="CD18" s="278" t="str">
        <f t="shared" si="28"/>
        <v>-</v>
      </c>
      <c r="CE18" s="279" t="str">
        <f t="shared" si="57"/>
        <v/>
      </c>
      <c r="CG18" s="278" t="str">
        <f t="shared" si="29"/>
        <v>-</v>
      </c>
      <c r="CH18" s="279" t="str">
        <f t="shared" si="58"/>
        <v/>
      </c>
      <c r="CJ18" s="278" t="str">
        <f t="shared" si="30"/>
        <v>-</v>
      </c>
      <c r="CK18" s="279" t="str">
        <f t="shared" si="59"/>
        <v/>
      </c>
      <c r="CM18" s="278" t="str">
        <f t="shared" si="31"/>
        <v>-</v>
      </c>
      <c r="CN18" s="279" t="str">
        <f t="shared" si="60"/>
        <v/>
      </c>
      <c r="CP18" s="278" t="str">
        <f t="shared" si="32"/>
        <v>-</v>
      </c>
      <c r="CQ18" s="279" t="str">
        <f t="shared" si="61"/>
        <v/>
      </c>
      <c r="CS18" s="278" t="str">
        <f t="shared" si="33"/>
        <v>-</v>
      </c>
      <c r="CT18" s="279" t="str">
        <f t="shared" si="62"/>
        <v/>
      </c>
      <c r="CU18" s="271"/>
      <c r="CV18" s="165"/>
      <c r="CW18" s="13"/>
      <c r="CX18"/>
      <c r="DA18"/>
    </row>
    <row r="19" spans="1:105" ht="20.25" x14ac:dyDescent="0.3">
      <c r="A19" s="13"/>
      <c r="B19" s="202">
        <v>7</v>
      </c>
      <c r="C19" s="203" t="str">
        <f t="shared" ref="C19:C21" si="63">T19</f>
        <v>10th</v>
      </c>
      <c r="D19" s="204" t="str">
        <f t="shared" si="34"/>
        <v/>
      </c>
      <c r="E19" s="205" t="str">
        <f t="shared" si="35"/>
        <v>4th</v>
      </c>
      <c r="F19" s="206" t="str">
        <f t="shared" si="36"/>
        <v/>
      </c>
      <c r="G19" s="206" t="str">
        <f t="shared" si="37"/>
        <v/>
      </c>
      <c r="H19" s="186" t="s">
        <v>188</v>
      </c>
      <c r="I19" s="319" t="s">
        <v>168</v>
      </c>
      <c r="J19" s="293" t="s">
        <v>78</v>
      </c>
      <c r="K19" s="209"/>
      <c r="L19" t="s">
        <v>75</v>
      </c>
      <c r="M19" s="212"/>
      <c r="N19" s="212"/>
      <c r="O19" s="213">
        <f t="shared" si="38"/>
        <v>3586</v>
      </c>
      <c r="P19" s="315">
        <v>0</v>
      </c>
      <c r="Q19" s="308">
        <v>59</v>
      </c>
      <c r="R19" s="311">
        <v>46</v>
      </c>
      <c r="S19" s="212"/>
      <c r="T19" s="217" t="str">
        <f t="shared" si="2"/>
        <v>10th</v>
      </c>
      <c r="U19" s="218">
        <f t="shared" si="3"/>
        <v>10</v>
      </c>
      <c r="V19" s="219" t="str">
        <f t="shared" si="4"/>
        <v/>
      </c>
      <c r="W19" s="220">
        <f t="shared" si="39"/>
        <v>1</v>
      </c>
      <c r="X19" s="221">
        <v>7</v>
      </c>
      <c r="Y19" s="222" t="str">
        <f t="shared" si="5"/>
        <v/>
      </c>
      <c r="Z19" s="306"/>
      <c r="AA19" s="138" t="b">
        <f t="shared" si="6"/>
        <v>0</v>
      </c>
      <c r="AB19" s="38" t="b">
        <f t="shared" si="7"/>
        <v>0</v>
      </c>
      <c r="AC19" s="38" t="b">
        <f t="shared" si="8"/>
        <v>0</v>
      </c>
      <c r="AD19" s="39" t="str">
        <f t="shared" si="9"/>
        <v>10th</v>
      </c>
      <c r="AE19" s="40">
        <v>7</v>
      </c>
      <c r="AF19" s="41" t="s">
        <v>15</v>
      </c>
      <c r="AG19" s="42"/>
      <c r="AH19" s="156"/>
      <c r="AI19" s="151" t="b">
        <f t="shared" si="10"/>
        <v>0</v>
      </c>
      <c r="AJ19" s="152" t="str">
        <f t="shared" si="11"/>
        <v/>
      </c>
      <c r="AK19" s="153" t="str">
        <f t="shared" si="40"/>
        <v/>
      </c>
      <c r="AL19" s="154" t="str">
        <f t="shared" si="41"/>
        <v/>
      </c>
      <c r="AM19" s="155" t="str">
        <f t="shared" si="12"/>
        <v/>
      </c>
      <c r="AN19" s="155">
        <f t="shared" si="42"/>
        <v>78</v>
      </c>
      <c r="AO19" s="159"/>
      <c r="AP19" s="151" t="b">
        <f t="shared" si="13"/>
        <v>1</v>
      </c>
      <c r="AQ19" s="152">
        <f t="shared" si="43"/>
        <v>10</v>
      </c>
      <c r="AR19" s="153">
        <f t="shared" si="44"/>
        <v>4</v>
      </c>
      <c r="AS19" s="154" t="str">
        <f t="shared" si="45"/>
        <v>4th</v>
      </c>
      <c r="AT19" s="155" t="str">
        <f t="shared" si="14"/>
        <v/>
      </c>
      <c r="AU19" s="155">
        <f t="shared" si="46"/>
        <v>1</v>
      </c>
      <c r="AV19" s="159"/>
      <c r="AW19" s="153" t="b">
        <f t="shared" si="15"/>
        <v>0</v>
      </c>
      <c r="AX19" s="152" t="str">
        <f t="shared" si="16"/>
        <v/>
      </c>
      <c r="AY19" s="153" t="str">
        <f t="shared" si="47"/>
        <v/>
      </c>
      <c r="AZ19" s="154" t="str">
        <f t="shared" si="48"/>
        <v/>
      </c>
      <c r="BA19" s="155" t="str">
        <f t="shared" si="49"/>
        <v/>
      </c>
      <c r="BB19" s="155">
        <f t="shared" si="50"/>
        <v>80</v>
      </c>
      <c r="BC19" s="159"/>
      <c r="BD19" s="153" t="b">
        <f t="shared" si="18"/>
        <v>0</v>
      </c>
      <c r="BE19" s="152" t="str">
        <f t="shared" si="19"/>
        <v/>
      </c>
      <c r="BF19" s="153" t="str">
        <f t="shared" si="20"/>
        <v/>
      </c>
      <c r="BG19" s="154" t="str">
        <f t="shared" si="51"/>
        <v/>
      </c>
      <c r="BH19" s="155" t="str">
        <f t="shared" si="21"/>
        <v/>
      </c>
      <c r="BI19" s="155">
        <f t="shared" si="52"/>
        <v>79</v>
      </c>
      <c r="BJ19" s="68" t="str">
        <f t="shared" si="22"/>
        <v/>
      </c>
      <c r="BK19" s="13"/>
      <c r="BL19" s="113" t="str">
        <f t="shared" si="23"/>
        <v/>
      </c>
      <c r="BM19" s="81" t="str">
        <f>IF(BM22="N/A","Unallocated",VLOOKUP(BM22,BM27:BO36,2,FALSE))</f>
        <v>Unallocated</v>
      </c>
      <c r="BN19" s="82"/>
      <c r="BO19"/>
      <c r="BP19"/>
      <c r="BQ19" s="125" t="s">
        <v>103</v>
      </c>
      <c r="BR19" s="278" t="str">
        <f t="shared" si="24"/>
        <v>-</v>
      </c>
      <c r="BS19" s="279" t="str">
        <f t="shared" si="53"/>
        <v/>
      </c>
      <c r="BT19" s="280"/>
      <c r="BU19" s="278">
        <f t="shared" si="25"/>
        <v>3586</v>
      </c>
      <c r="BV19" s="279" t="str">
        <f t="shared" si="54"/>
        <v/>
      </c>
      <c r="BX19" s="278" t="str">
        <f t="shared" si="26"/>
        <v>-</v>
      </c>
      <c r="BY19" s="279" t="str">
        <f t="shared" si="55"/>
        <v/>
      </c>
      <c r="CA19" s="278" t="str">
        <f t="shared" si="27"/>
        <v>-</v>
      </c>
      <c r="CB19" s="279" t="str">
        <f t="shared" si="56"/>
        <v/>
      </c>
      <c r="CD19" s="278" t="str">
        <f t="shared" si="28"/>
        <v>-</v>
      </c>
      <c r="CE19" s="279" t="str">
        <f t="shared" si="57"/>
        <v/>
      </c>
      <c r="CG19" s="278" t="str">
        <f t="shared" si="29"/>
        <v>-</v>
      </c>
      <c r="CH19" s="279" t="str">
        <f t="shared" si="58"/>
        <v/>
      </c>
      <c r="CJ19" s="278" t="str">
        <f t="shared" si="30"/>
        <v>-</v>
      </c>
      <c r="CK19" s="279" t="str">
        <f t="shared" si="59"/>
        <v/>
      </c>
      <c r="CM19" s="278" t="str">
        <f t="shared" si="31"/>
        <v>-</v>
      </c>
      <c r="CN19" s="279" t="str">
        <f t="shared" si="60"/>
        <v/>
      </c>
      <c r="CP19" s="278" t="str">
        <f t="shared" si="32"/>
        <v>-</v>
      </c>
      <c r="CQ19" s="279" t="str">
        <f t="shared" si="61"/>
        <v/>
      </c>
      <c r="CS19" s="278" t="str">
        <f t="shared" si="33"/>
        <v>-</v>
      </c>
      <c r="CT19" s="279" t="str">
        <f t="shared" si="62"/>
        <v/>
      </c>
      <c r="CU19" s="271"/>
      <c r="CV19" s="165"/>
      <c r="CW19" s="13"/>
      <c r="CX19"/>
      <c r="DA19"/>
    </row>
    <row r="20" spans="1:105" ht="20.25" x14ac:dyDescent="0.3">
      <c r="A20" s="13"/>
      <c r="B20" s="202">
        <v>8</v>
      </c>
      <c r="C20" s="203" t="str">
        <f t="shared" si="63"/>
        <v>4th</v>
      </c>
      <c r="D20" s="204" t="str">
        <f t="shared" si="34"/>
        <v/>
      </c>
      <c r="E20" s="205" t="str">
        <f t="shared" si="35"/>
        <v/>
      </c>
      <c r="F20" s="206" t="str">
        <f t="shared" si="36"/>
        <v/>
      </c>
      <c r="G20" s="206" t="str">
        <f t="shared" si="37"/>
        <v/>
      </c>
      <c r="H20" s="186" t="s">
        <v>188</v>
      </c>
      <c r="I20" s="319" t="s">
        <v>169</v>
      </c>
      <c r="J20" s="293" t="s">
        <v>79</v>
      </c>
      <c r="K20" s="209"/>
      <c r="L20" t="s">
        <v>75</v>
      </c>
      <c r="M20" s="212"/>
      <c r="N20" s="212"/>
      <c r="O20" s="213">
        <f t="shared" si="38"/>
        <v>3209</v>
      </c>
      <c r="P20" s="315">
        <v>0</v>
      </c>
      <c r="Q20" s="308">
        <v>53</v>
      </c>
      <c r="R20" s="311">
        <v>29</v>
      </c>
      <c r="S20" s="212"/>
      <c r="T20" s="217" t="str">
        <f t="shared" si="2"/>
        <v>4th</v>
      </c>
      <c r="U20" s="218">
        <f t="shared" si="3"/>
        <v>4</v>
      </c>
      <c r="V20" s="219" t="str">
        <f>IF(U20="DNS","",(IF(U20="DNF","",(IF(W20&gt;1,"=","")))))</f>
        <v/>
      </c>
      <c r="W20" s="220">
        <f t="shared" si="39"/>
        <v>1</v>
      </c>
      <c r="X20" s="221">
        <v>8</v>
      </c>
      <c r="Y20" s="222" t="str">
        <f t="shared" si="5"/>
        <v/>
      </c>
      <c r="Z20" s="306"/>
      <c r="AA20" s="138" t="b">
        <f t="shared" si="6"/>
        <v>0</v>
      </c>
      <c r="AB20" s="38" t="b">
        <f t="shared" si="7"/>
        <v>0</v>
      </c>
      <c r="AC20" s="38" t="b">
        <f t="shared" si="8"/>
        <v>0</v>
      </c>
      <c r="AD20" s="39" t="str">
        <f t="shared" si="9"/>
        <v>4th</v>
      </c>
      <c r="AE20" s="40">
        <v>8</v>
      </c>
      <c r="AF20" s="41" t="s">
        <v>16</v>
      </c>
      <c r="AG20" s="42"/>
      <c r="AH20" s="156"/>
      <c r="AI20" s="151" t="b">
        <f t="shared" si="10"/>
        <v>0</v>
      </c>
      <c r="AJ20" s="152" t="str">
        <f t="shared" si="11"/>
        <v/>
      </c>
      <c r="AK20" s="153" t="str">
        <f t="shared" si="40"/>
        <v/>
      </c>
      <c r="AL20" s="154" t="str">
        <f t="shared" si="41"/>
        <v/>
      </c>
      <c r="AM20" s="155" t="str">
        <f t="shared" si="12"/>
        <v/>
      </c>
      <c r="AN20" s="155">
        <f t="shared" si="42"/>
        <v>78</v>
      </c>
      <c r="AO20" s="159"/>
      <c r="AP20" s="151" t="b">
        <f t="shared" si="13"/>
        <v>0</v>
      </c>
      <c r="AQ20" s="152" t="str">
        <f t="shared" si="43"/>
        <v/>
      </c>
      <c r="AR20" s="153" t="str">
        <f t="shared" si="44"/>
        <v/>
      </c>
      <c r="AS20" s="154" t="str">
        <f t="shared" si="45"/>
        <v/>
      </c>
      <c r="AT20" s="155" t="str">
        <f t="shared" si="14"/>
        <v/>
      </c>
      <c r="AU20" s="155">
        <f t="shared" si="46"/>
        <v>70</v>
      </c>
      <c r="AV20" s="159"/>
      <c r="AW20" s="153" t="b">
        <f t="shared" si="15"/>
        <v>0</v>
      </c>
      <c r="AX20" s="152" t="str">
        <f t="shared" si="16"/>
        <v/>
      </c>
      <c r="AY20" s="153" t="str">
        <f t="shared" si="47"/>
        <v/>
      </c>
      <c r="AZ20" s="154" t="str">
        <f t="shared" si="48"/>
        <v/>
      </c>
      <c r="BA20" s="155" t="str">
        <f t="shared" si="49"/>
        <v/>
      </c>
      <c r="BB20" s="155">
        <f t="shared" si="50"/>
        <v>80</v>
      </c>
      <c r="BC20" s="159"/>
      <c r="BD20" s="153" t="b">
        <f t="shared" si="18"/>
        <v>0</v>
      </c>
      <c r="BE20" s="152" t="str">
        <f t="shared" si="19"/>
        <v/>
      </c>
      <c r="BF20" s="153" t="str">
        <f t="shared" si="20"/>
        <v/>
      </c>
      <c r="BG20" s="154" t="str">
        <f t="shared" si="51"/>
        <v/>
      </c>
      <c r="BH20" s="155" t="str">
        <f t="shared" si="21"/>
        <v/>
      </c>
      <c r="BI20" s="155">
        <f t="shared" si="52"/>
        <v>79</v>
      </c>
      <c r="BJ20" s="68" t="str">
        <f t="shared" si="22"/>
        <v/>
      </c>
      <c r="BK20" s="13"/>
      <c r="BL20" s="113" t="str">
        <f t="shared" si="23"/>
        <v/>
      </c>
      <c r="BM20" s="88">
        <f>IF(BN25&gt;0,SMALL(BM27:BM36,1),"N/A")</f>
        <v>9489</v>
      </c>
      <c r="BN20" s="61" t="s">
        <v>107</v>
      </c>
      <c r="BO20"/>
      <c r="BP20"/>
      <c r="BQ20" s="125" t="s">
        <v>79</v>
      </c>
      <c r="BR20" s="278" t="str">
        <f t="shared" si="24"/>
        <v>-</v>
      </c>
      <c r="BS20" s="279" t="str">
        <f t="shared" si="53"/>
        <v/>
      </c>
      <c r="BT20" s="280"/>
      <c r="BU20" s="278">
        <f t="shared" si="25"/>
        <v>3209</v>
      </c>
      <c r="BV20" s="279">
        <f t="shared" si="54"/>
        <v>3</v>
      </c>
      <c r="BX20" s="278" t="str">
        <f t="shared" si="26"/>
        <v>-</v>
      </c>
      <c r="BY20" s="279" t="str">
        <f t="shared" si="55"/>
        <v/>
      </c>
      <c r="CA20" s="278" t="str">
        <f t="shared" si="27"/>
        <v>-</v>
      </c>
      <c r="CB20" s="279" t="str">
        <f t="shared" si="56"/>
        <v/>
      </c>
      <c r="CD20" s="278" t="str">
        <f t="shared" si="28"/>
        <v>-</v>
      </c>
      <c r="CE20" s="279" t="str">
        <f t="shared" si="57"/>
        <v/>
      </c>
      <c r="CG20" s="278" t="str">
        <f t="shared" si="29"/>
        <v>-</v>
      </c>
      <c r="CH20" s="279" t="str">
        <f t="shared" si="58"/>
        <v/>
      </c>
      <c r="CJ20" s="278" t="str">
        <f t="shared" si="30"/>
        <v>-</v>
      </c>
      <c r="CK20" s="279" t="str">
        <f t="shared" si="59"/>
        <v/>
      </c>
      <c r="CM20" s="278" t="str">
        <f t="shared" si="31"/>
        <v>-</v>
      </c>
      <c r="CN20" s="279" t="str">
        <f t="shared" si="60"/>
        <v/>
      </c>
      <c r="CP20" s="278" t="str">
        <f t="shared" si="32"/>
        <v>-</v>
      </c>
      <c r="CQ20" s="279" t="str">
        <f t="shared" si="61"/>
        <v/>
      </c>
      <c r="CS20" s="278" t="str">
        <f t="shared" si="33"/>
        <v>-</v>
      </c>
      <c r="CT20" s="279" t="str">
        <f t="shared" si="62"/>
        <v/>
      </c>
      <c r="CU20" s="271"/>
      <c r="CV20" s="165"/>
      <c r="CW20" s="13"/>
      <c r="CX20"/>
      <c r="DA20"/>
    </row>
    <row r="21" spans="1:105" ht="20.25" x14ac:dyDescent="0.3">
      <c r="A21" s="13"/>
      <c r="B21" s="202">
        <v>9</v>
      </c>
      <c r="C21" s="203" t="str">
        <f t="shared" si="63"/>
        <v>6th</v>
      </c>
      <c r="D21" s="204" t="str">
        <f t="shared" si="34"/>
        <v/>
      </c>
      <c r="E21" s="205" t="str">
        <f t="shared" si="35"/>
        <v/>
      </c>
      <c r="F21" s="206" t="str">
        <f t="shared" si="36"/>
        <v/>
      </c>
      <c r="G21" s="206" t="str">
        <f t="shared" si="37"/>
        <v/>
      </c>
      <c r="H21" s="186" t="s">
        <v>189</v>
      </c>
      <c r="I21" s="319" t="s">
        <v>141</v>
      </c>
      <c r="J21" s="293" t="s">
        <v>79</v>
      </c>
      <c r="K21" s="209"/>
      <c r="L21" t="s">
        <v>77</v>
      </c>
      <c r="M21" s="212"/>
      <c r="N21" s="212"/>
      <c r="O21" s="213">
        <f t="shared" si="38"/>
        <v>3468</v>
      </c>
      <c r="P21" s="315">
        <v>0</v>
      </c>
      <c r="Q21" s="308">
        <v>57</v>
      </c>
      <c r="R21" s="311">
        <v>48</v>
      </c>
      <c r="S21" s="212"/>
      <c r="T21" s="217" t="str">
        <f t="shared" si="2"/>
        <v>6th</v>
      </c>
      <c r="U21" s="218">
        <f t="shared" si="3"/>
        <v>6</v>
      </c>
      <c r="V21" s="219" t="str">
        <f t="shared" ref="V21:V70" si="64">IF(U21="DNS","",(IF(U21="DNF","",(IF(W21&gt;1,"=","")))))</f>
        <v/>
      </c>
      <c r="W21" s="220">
        <f t="shared" si="39"/>
        <v>1</v>
      </c>
      <c r="X21" s="221">
        <v>9</v>
      </c>
      <c r="Y21" s="222" t="str">
        <f t="shared" si="5"/>
        <v/>
      </c>
      <c r="Z21" s="306"/>
      <c r="AA21" s="138" t="b">
        <f t="shared" si="6"/>
        <v>0</v>
      </c>
      <c r="AB21" s="38" t="b">
        <f t="shared" si="7"/>
        <v>0</v>
      </c>
      <c r="AC21" s="38" t="b">
        <f t="shared" si="8"/>
        <v>0</v>
      </c>
      <c r="AD21" s="39" t="str">
        <f t="shared" si="9"/>
        <v>6th</v>
      </c>
      <c r="AE21" s="40">
        <v>9</v>
      </c>
      <c r="AF21" s="41" t="s">
        <v>17</v>
      </c>
      <c r="AG21" s="42"/>
      <c r="AH21" s="156"/>
      <c r="AI21" s="151" t="b">
        <f t="shared" si="10"/>
        <v>0</v>
      </c>
      <c r="AJ21" s="152" t="str">
        <f t="shared" si="11"/>
        <v/>
      </c>
      <c r="AK21" s="153" t="str">
        <f t="shared" si="40"/>
        <v/>
      </c>
      <c r="AL21" s="154" t="str">
        <f t="shared" si="41"/>
        <v/>
      </c>
      <c r="AM21" s="155" t="str">
        <f t="shared" si="12"/>
        <v/>
      </c>
      <c r="AN21" s="155">
        <f t="shared" si="42"/>
        <v>78</v>
      </c>
      <c r="AO21" s="159"/>
      <c r="AP21" s="151" t="b">
        <f t="shared" si="13"/>
        <v>0</v>
      </c>
      <c r="AQ21" s="152" t="str">
        <f t="shared" si="43"/>
        <v/>
      </c>
      <c r="AR21" s="153" t="str">
        <f t="shared" si="44"/>
        <v/>
      </c>
      <c r="AS21" s="154" t="str">
        <f t="shared" si="45"/>
        <v/>
      </c>
      <c r="AT21" s="155" t="str">
        <f t="shared" si="14"/>
        <v/>
      </c>
      <c r="AU21" s="155">
        <f t="shared" si="46"/>
        <v>70</v>
      </c>
      <c r="AV21" s="159"/>
      <c r="AW21" s="153" t="b">
        <f t="shared" si="15"/>
        <v>0</v>
      </c>
      <c r="AX21" s="152" t="str">
        <f t="shared" si="16"/>
        <v/>
      </c>
      <c r="AY21" s="153" t="str">
        <f t="shared" si="47"/>
        <v/>
      </c>
      <c r="AZ21" s="154" t="str">
        <f t="shared" si="48"/>
        <v/>
      </c>
      <c r="BA21" s="155" t="str">
        <f t="shared" si="49"/>
        <v/>
      </c>
      <c r="BB21" s="155">
        <f t="shared" si="50"/>
        <v>80</v>
      </c>
      <c r="BC21" s="159"/>
      <c r="BD21" s="153" t="b">
        <f t="shared" si="18"/>
        <v>0</v>
      </c>
      <c r="BE21" s="152" t="str">
        <f t="shared" si="19"/>
        <v/>
      </c>
      <c r="BF21" s="153" t="str">
        <f t="shared" si="20"/>
        <v/>
      </c>
      <c r="BG21" s="154" t="str">
        <f t="shared" si="51"/>
        <v/>
      </c>
      <c r="BH21" s="155" t="str">
        <f t="shared" si="21"/>
        <v/>
      </c>
      <c r="BI21" s="155">
        <f t="shared" si="52"/>
        <v>79</v>
      </c>
      <c r="BJ21" s="68" t="str">
        <f t="shared" si="22"/>
        <v/>
      </c>
      <c r="BK21" s="13"/>
      <c r="BL21" s="113" t="str">
        <f t="shared" si="23"/>
        <v/>
      </c>
      <c r="BM21" s="88" t="str">
        <f>IF(BN25&gt;1,SMALL(BM27:BM36,2),"N/A")</f>
        <v>N/A</v>
      </c>
      <c r="BN21" s="61" t="s">
        <v>107</v>
      </c>
      <c r="BO21"/>
      <c r="BP21"/>
      <c r="BQ21" s="125" t="s">
        <v>78</v>
      </c>
      <c r="BR21" s="278" t="str">
        <f t="shared" si="24"/>
        <v>-</v>
      </c>
      <c r="BS21" s="279" t="str">
        <f t="shared" si="53"/>
        <v/>
      </c>
      <c r="BT21" s="280"/>
      <c r="BU21" s="278" t="str">
        <f t="shared" si="25"/>
        <v>-</v>
      </c>
      <c r="BV21" s="279" t="str">
        <f t="shared" si="54"/>
        <v/>
      </c>
      <c r="BX21" s="278" t="str">
        <f t="shared" si="26"/>
        <v>-</v>
      </c>
      <c r="BY21" s="279" t="str">
        <f t="shared" si="55"/>
        <v/>
      </c>
      <c r="CA21" s="278" t="str">
        <f t="shared" si="27"/>
        <v>-</v>
      </c>
      <c r="CB21" s="279" t="str">
        <f t="shared" si="56"/>
        <v/>
      </c>
      <c r="CD21" s="278">
        <f t="shared" si="28"/>
        <v>3468</v>
      </c>
      <c r="CE21" s="279" t="str">
        <f t="shared" si="57"/>
        <v/>
      </c>
      <c r="CG21" s="278" t="str">
        <f t="shared" si="29"/>
        <v>-</v>
      </c>
      <c r="CH21" s="279" t="str">
        <f t="shared" si="58"/>
        <v/>
      </c>
      <c r="CJ21" s="278" t="str">
        <f t="shared" si="30"/>
        <v>-</v>
      </c>
      <c r="CK21" s="279" t="str">
        <f t="shared" si="59"/>
        <v/>
      </c>
      <c r="CM21" s="278" t="str">
        <f t="shared" si="31"/>
        <v>-</v>
      </c>
      <c r="CN21" s="279" t="str">
        <f t="shared" si="60"/>
        <v/>
      </c>
      <c r="CP21" s="278" t="str">
        <f t="shared" si="32"/>
        <v>-</v>
      </c>
      <c r="CQ21" s="279" t="str">
        <f t="shared" si="61"/>
        <v/>
      </c>
      <c r="CS21" s="278" t="str">
        <f t="shared" si="33"/>
        <v>-</v>
      </c>
      <c r="CT21" s="279" t="str">
        <f t="shared" si="62"/>
        <v/>
      </c>
      <c r="CU21" s="271"/>
      <c r="CV21" s="165"/>
      <c r="CW21" s="13"/>
      <c r="CX21"/>
      <c r="DA21"/>
    </row>
    <row r="22" spans="1:105" ht="20.25" x14ac:dyDescent="0.3">
      <c r="A22" s="13"/>
      <c r="B22" s="226">
        <v>10</v>
      </c>
      <c r="C22" s="227" t="s">
        <v>122</v>
      </c>
      <c r="D22" s="228" t="str">
        <f t="shared" si="34"/>
        <v/>
      </c>
      <c r="E22" s="296" t="str">
        <f t="shared" si="35"/>
        <v/>
      </c>
      <c r="F22" s="229" t="str">
        <f t="shared" si="36"/>
        <v/>
      </c>
      <c r="G22" s="229" t="str">
        <f t="shared" si="37"/>
        <v/>
      </c>
      <c r="H22" s="186"/>
      <c r="I22" s="319" t="s">
        <v>170</v>
      </c>
      <c r="J22" s="166" t="s">
        <v>78</v>
      </c>
      <c r="K22" s="223"/>
      <c r="L22" t="s">
        <v>179</v>
      </c>
      <c r="M22" s="232" t="s">
        <v>187</v>
      </c>
      <c r="N22" s="232"/>
      <c r="O22" s="213" t="str">
        <f t="shared" si="38"/>
        <v>X</v>
      </c>
      <c r="P22" s="316"/>
      <c r="Q22" s="309"/>
      <c r="R22" s="312"/>
      <c r="S22" s="287"/>
      <c r="T22" s="303" t="s">
        <v>122</v>
      </c>
      <c r="U22" s="288" t="str">
        <f t="shared" si="3"/>
        <v/>
      </c>
      <c r="V22" s="289" t="str">
        <f t="shared" si="64"/>
        <v>=</v>
      </c>
      <c r="W22" s="290">
        <f t="shared" si="39"/>
        <v>62</v>
      </c>
      <c r="X22" s="291">
        <v>10</v>
      </c>
      <c r="Y22" s="268" t="str">
        <f t="shared" si="5"/>
        <v/>
      </c>
      <c r="Z22" s="306"/>
      <c r="AA22" s="139" t="b">
        <f t="shared" si="6"/>
        <v>0</v>
      </c>
      <c r="AB22" s="43" t="b">
        <f t="shared" si="7"/>
        <v>0</v>
      </c>
      <c r="AC22" s="43" t="b">
        <f t="shared" si="8"/>
        <v>0</v>
      </c>
      <c r="AD22" s="39" t="str">
        <f t="shared" si="9"/>
        <v/>
      </c>
      <c r="AE22" s="44">
        <v>10</v>
      </c>
      <c r="AF22" s="45" t="s">
        <v>18</v>
      </c>
      <c r="AG22" s="140"/>
      <c r="AH22" s="156"/>
      <c r="AI22" s="151" t="b">
        <f t="shared" si="10"/>
        <v>0</v>
      </c>
      <c r="AJ22" s="152" t="str">
        <f t="shared" si="11"/>
        <v/>
      </c>
      <c r="AK22" s="153" t="str">
        <f t="shared" si="40"/>
        <v/>
      </c>
      <c r="AL22" s="154" t="str">
        <f t="shared" si="41"/>
        <v/>
      </c>
      <c r="AM22" s="155" t="str">
        <f t="shared" si="12"/>
        <v/>
      </c>
      <c r="AN22" s="155">
        <f t="shared" si="42"/>
        <v>78</v>
      </c>
      <c r="AO22" s="159"/>
      <c r="AP22" s="151" t="b">
        <f t="shared" si="13"/>
        <v>1</v>
      </c>
      <c r="AQ22" s="152" t="str">
        <f t="shared" si="43"/>
        <v/>
      </c>
      <c r="AR22" s="153" t="str">
        <f t="shared" si="44"/>
        <v/>
      </c>
      <c r="AS22" s="154" t="str">
        <f t="shared" si="45"/>
        <v/>
      </c>
      <c r="AT22" s="155" t="str">
        <f t="shared" si="14"/>
        <v/>
      </c>
      <c r="AU22" s="155">
        <f t="shared" si="46"/>
        <v>70</v>
      </c>
      <c r="AV22" s="159"/>
      <c r="AW22" s="153" t="b">
        <f t="shared" si="15"/>
        <v>0</v>
      </c>
      <c r="AX22" s="152" t="str">
        <f t="shared" si="16"/>
        <v/>
      </c>
      <c r="AY22" s="153" t="str">
        <f t="shared" si="47"/>
        <v/>
      </c>
      <c r="AZ22" s="154" t="str">
        <f t="shared" si="48"/>
        <v/>
      </c>
      <c r="BA22" s="155" t="str">
        <f t="shared" si="49"/>
        <v/>
      </c>
      <c r="BB22" s="155">
        <f t="shared" si="50"/>
        <v>80</v>
      </c>
      <c r="BC22" s="159"/>
      <c r="BD22" s="153" t="b">
        <f t="shared" si="18"/>
        <v>0</v>
      </c>
      <c r="BE22" s="152" t="str">
        <f t="shared" si="19"/>
        <v/>
      </c>
      <c r="BF22" s="153" t="str">
        <f t="shared" si="20"/>
        <v/>
      </c>
      <c r="BG22" s="154" t="str">
        <f t="shared" si="51"/>
        <v/>
      </c>
      <c r="BH22" s="155" t="str">
        <f t="shared" si="21"/>
        <v/>
      </c>
      <c r="BI22" s="155">
        <f t="shared" si="52"/>
        <v>79</v>
      </c>
      <c r="BJ22" s="68" t="str">
        <f t="shared" si="22"/>
        <v/>
      </c>
      <c r="BK22" s="13"/>
      <c r="BL22" s="113" t="str">
        <f t="shared" si="23"/>
        <v/>
      </c>
      <c r="BM22" s="88" t="str">
        <f>IF(BN25&gt;2,SMALL(BM27:BM36,3),"N/A")</f>
        <v>N/A</v>
      </c>
      <c r="BN22" s="61" t="s">
        <v>107</v>
      </c>
      <c r="BO22"/>
      <c r="BP22"/>
      <c r="BQ22" s="125" t="s">
        <v>104</v>
      </c>
      <c r="BR22" s="278" t="str">
        <f t="shared" si="24"/>
        <v>-</v>
      </c>
      <c r="BS22" s="279" t="str">
        <f t="shared" si="53"/>
        <v/>
      </c>
      <c r="BT22" s="280"/>
      <c r="BU22" s="278" t="str">
        <f t="shared" si="25"/>
        <v>-</v>
      </c>
      <c r="BV22" s="279" t="str">
        <f t="shared" si="54"/>
        <v/>
      </c>
      <c r="BX22" s="278" t="str">
        <f t="shared" si="26"/>
        <v>-</v>
      </c>
      <c r="BY22" s="279" t="str">
        <f t="shared" si="55"/>
        <v/>
      </c>
      <c r="CA22" s="278" t="str">
        <f t="shared" si="27"/>
        <v>-</v>
      </c>
      <c r="CB22" s="279" t="str">
        <f t="shared" si="56"/>
        <v/>
      </c>
      <c r="CD22" s="278" t="str">
        <f t="shared" si="28"/>
        <v>-</v>
      </c>
      <c r="CE22" s="279" t="str">
        <f t="shared" si="57"/>
        <v/>
      </c>
      <c r="CG22" s="278" t="str">
        <f t="shared" si="29"/>
        <v>-</v>
      </c>
      <c r="CH22" s="279" t="str">
        <f t="shared" si="58"/>
        <v/>
      </c>
      <c r="CJ22" s="278" t="str">
        <f t="shared" si="30"/>
        <v>-</v>
      </c>
      <c r="CK22" s="279" t="str">
        <f t="shared" si="59"/>
        <v/>
      </c>
      <c r="CM22" s="278" t="str">
        <f t="shared" si="31"/>
        <v>-</v>
      </c>
      <c r="CN22" s="279" t="str">
        <f t="shared" si="60"/>
        <v/>
      </c>
      <c r="CP22" s="278" t="str">
        <f t="shared" si="32"/>
        <v>-</v>
      </c>
      <c r="CQ22" s="279" t="str">
        <f t="shared" si="61"/>
        <v/>
      </c>
      <c r="CS22" s="278" t="str">
        <f t="shared" si="33"/>
        <v>-</v>
      </c>
      <c r="CT22" s="279" t="str">
        <f t="shared" si="62"/>
        <v/>
      </c>
      <c r="CU22" s="271"/>
      <c r="CV22" s="165"/>
      <c r="CW22" s="13"/>
      <c r="CX22"/>
      <c r="DA22"/>
    </row>
    <row r="23" spans="1:105" ht="20.25" x14ac:dyDescent="0.3">
      <c r="A23" s="13"/>
      <c r="B23" s="237">
        <v>11</v>
      </c>
      <c r="C23" s="203" t="str">
        <f>T23</f>
        <v>7th</v>
      </c>
      <c r="D23" s="239" t="str">
        <f t="shared" si="34"/>
        <v/>
      </c>
      <c r="E23" s="298" t="str">
        <f t="shared" si="35"/>
        <v>2nd</v>
      </c>
      <c r="F23" s="240" t="str">
        <f t="shared" si="36"/>
        <v/>
      </c>
      <c r="G23" s="240" t="str">
        <f t="shared" si="37"/>
        <v/>
      </c>
      <c r="H23" s="186" t="s">
        <v>188</v>
      </c>
      <c r="I23" s="319" t="s">
        <v>136</v>
      </c>
      <c r="J23" s="224" t="s">
        <v>78</v>
      </c>
      <c r="K23" s="225"/>
      <c r="L23" t="s">
        <v>108</v>
      </c>
      <c r="M23" s="243"/>
      <c r="N23" s="243"/>
      <c r="O23" s="213">
        <f t="shared" si="38"/>
        <v>3470</v>
      </c>
      <c r="P23" s="317">
        <v>0</v>
      </c>
      <c r="Q23" s="310">
        <v>57</v>
      </c>
      <c r="R23" s="313">
        <v>50</v>
      </c>
      <c r="S23" s="243"/>
      <c r="T23" s="217" t="str">
        <f t="shared" si="2"/>
        <v>7th</v>
      </c>
      <c r="U23" s="292">
        <f t="shared" si="3"/>
        <v>7</v>
      </c>
      <c r="V23" s="247" t="str">
        <f t="shared" si="64"/>
        <v/>
      </c>
      <c r="W23" s="248">
        <f t="shared" si="39"/>
        <v>1</v>
      </c>
      <c r="X23" s="249">
        <v>11</v>
      </c>
      <c r="Y23" s="269" t="str">
        <f t="shared" si="5"/>
        <v/>
      </c>
      <c r="Z23" s="306"/>
      <c r="AA23" s="141" t="b">
        <f t="shared" si="6"/>
        <v>0</v>
      </c>
      <c r="AB23" s="46" t="b">
        <f t="shared" si="7"/>
        <v>0</v>
      </c>
      <c r="AC23" s="46" t="b">
        <f t="shared" si="8"/>
        <v>0</v>
      </c>
      <c r="AD23" s="39" t="str">
        <f t="shared" si="9"/>
        <v>7th</v>
      </c>
      <c r="AE23" s="47">
        <v>11</v>
      </c>
      <c r="AF23" s="48" t="s">
        <v>19</v>
      </c>
      <c r="AG23" s="142"/>
      <c r="AH23" s="156"/>
      <c r="AI23" s="151" t="b">
        <f t="shared" si="10"/>
        <v>0</v>
      </c>
      <c r="AJ23" s="152" t="str">
        <f t="shared" si="11"/>
        <v/>
      </c>
      <c r="AK23" s="153" t="str">
        <f t="shared" si="40"/>
        <v/>
      </c>
      <c r="AL23" s="154" t="str">
        <f t="shared" si="41"/>
        <v/>
      </c>
      <c r="AM23" s="155" t="str">
        <f t="shared" si="12"/>
        <v/>
      </c>
      <c r="AN23" s="155">
        <f t="shared" si="42"/>
        <v>78</v>
      </c>
      <c r="AO23" s="159"/>
      <c r="AP23" s="151" t="b">
        <f t="shared" si="13"/>
        <v>1</v>
      </c>
      <c r="AQ23" s="152">
        <f t="shared" si="43"/>
        <v>7</v>
      </c>
      <c r="AR23" s="153">
        <f t="shared" si="44"/>
        <v>2</v>
      </c>
      <c r="AS23" s="154" t="str">
        <f t="shared" si="45"/>
        <v>2nd</v>
      </c>
      <c r="AT23" s="155" t="str">
        <f t="shared" si="14"/>
        <v/>
      </c>
      <c r="AU23" s="155">
        <f t="shared" si="46"/>
        <v>1</v>
      </c>
      <c r="AV23" s="159"/>
      <c r="AW23" s="153" t="b">
        <f t="shared" si="15"/>
        <v>0</v>
      </c>
      <c r="AX23" s="152" t="str">
        <f t="shared" si="16"/>
        <v/>
      </c>
      <c r="AY23" s="153" t="str">
        <f t="shared" si="47"/>
        <v/>
      </c>
      <c r="AZ23" s="154" t="str">
        <f t="shared" si="48"/>
        <v/>
      </c>
      <c r="BA23" s="155" t="str">
        <f t="shared" si="49"/>
        <v/>
      </c>
      <c r="BB23" s="155">
        <f t="shared" si="50"/>
        <v>80</v>
      </c>
      <c r="BC23" s="159"/>
      <c r="BD23" s="153" t="b">
        <f t="shared" si="18"/>
        <v>0</v>
      </c>
      <c r="BE23" s="152" t="str">
        <f t="shared" si="19"/>
        <v/>
      </c>
      <c r="BF23" s="153" t="str">
        <f t="shared" si="20"/>
        <v/>
      </c>
      <c r="BG23" s="154" t="str">
        <f t="shared" si="51"/>
        <v/>
      </c>
      <c r="BH23" s="155" t="str">
        <f t="shared" si="21"/>
        <v/>
      </c>
      <c r="BI23" s="155">
        <f t="shared" si="52"/>
        <v>79</v>
      </c>
      <c r="BJ23" s="68" t="str">
        <f t="shared" si="22"/>
        <v/>
      </c>
      <c r="BK23" s="13"/>
      <c r="BL23" s="113" t="str">
        <f t="shared" si="23"/>
        <v/>
      </c>
      <c r="BM23" s="318" t="e">
        <f>BM21-BM20</f>
        <v>#VALUE!</v>
      </c>
      <c r="BN23" s="61"/>
      <c r="BO23"/>
      <c r="BP23"/>
      <c r="BQ23" s="125" t="s">
        <v>111</v>
      </c>
      <c r="BR23" s="278" t="str">
        <f t="shared" si="24"/>
        <v>-</v>
      </c>
      <c r="BS23" s="279" t="str">
        <f t="shared" si="53"/>
        <v/>
      </c>
      <c r="BT23" s="280"/>
      <c r="BU23" s="278" t="str">
        <f t="shared" si="25"/>
        <v>-</v>
      </c>
      <c r="BV23" s="279" t="str">
        <f t="shared" si="54"/>
        <v/>
      </c>
      <c r="BX23" s="278" t="str">
        <f t="shared" si="26"/>
        <v>-</v>
      </c>
      <c r="BY23" s="279" t="str">
        <f t="shared" si="55"/>
        <v/>
      </c>
      <c r="CA23" s="278" t="str">
        <f t="shared" si="27"/>
        <v>-</v>
      </c>
      <c r="CB23" s="279" t="str">
        <f t="shared" si="56"/>
        <v/>
      </c>
      <c r="CD23" s="278" t="str">
        <f t="shared" si="28"/>
        <v>-</v>
      </c>
      <c r="CE23" s="279" t="str">
        <f t="shared" si="57"/>
        <v/>
      </c>
      <c r="CG23" s="278" t="str">
        <f t="shared" si="29"/>
        <v>-</v>
      </c>
      <c r="CH23" s="279" t="str">
        <f t="shared" si="58"/>
        <v/>
      </c>
      <c r="CJ23" s="278" t="str">
        <f t="shared" si="30"/>
        <v>-</v>
      </c>
      <c r="CK23" s="279" t="str">
        <f t="shared" si="59"/>
        <v/>
      </c>
      <c r="CM23" s="278" t="str">
        <f t="shared" si="31"/>
        <v>-</v>
      </c>
      <c r="CN23" s="279" t="str">
        <f t="shared" si="60"/>
        <v/>
      </c>
      <c r="CP23" s="278">
        <f t="shared" si="32"/>
        <v>3470</v>
      </c>
      <c r="CQ23" s="279" t="str">
        <f t="shared" si="61"/>
        <v/>
      </c>
      <c r="CS23" s="278" t="str">
        <f t="shared" si="33"/>
        <v>-</v>
      </c>
      <c r="CT23" s="279" t="str">
        <f t="shared" si="62"/>
        <v/>
      </c>
      <c r="CU23" s="271"/>
      <c r="CV23" s="165"/>
      <c r="CW23" s="13"/>
      <c r="CX23"/>
      <c r="DA23"/>
    </row>
    <row r="24" spans="1:105" ht="20.25" x14ac:dyDescent="0.3">
      <c r="A24" s="13"/>
      <c r="B24" s="202">
        <v>12</v>
      </c>
      <c r="C24" s="203" t="str">
        <f t="shared" ref="C24:C25" si="65">T24</f>
        <v>13th</v>
      </c>
      <c r="D24" s="204" t="str">
        <f t="shared" si="34"/>
        <v/>
      </c>
      <c r="E24" s="205" t="str">
        <f t="shared" si="35"/>
        <v>7th</v>
      </c>
      <c r="F24" s="206" t="str">
        <f t="shared" si="36"/>
        <v/>
      </c>
      <c r="G24" s="206" t="str">
        <f t="shared" si="37"/>
        <v/>
      </c>
      <c r="H24" s="186" t="s">
        <v>189</v>
      </c>
      <c r="I24" s="319" t="s">
        <v>137</v>
      </c>
      <c r="J24" s="208" t="s">
        <v>78</v>
      </c>
      <c r="K24" s="209"/>
      <c r="L24" t="s">
        <v>75</v>
      </c>
      <c r="M24" s="212"/>
      <c r="N24" s="212"/>
      <c r="O24" s="213">
        <f t="shared" si="38"/>
        <v>3747</v>
      </c>
      <c r="P24" s="315">
        <v>1</v>
      </c>
      <c r="Q24" s="308">
        <v>2</v>
      </c>
      <c r="R24" s="311">
        <v>27</v>
      </c>
      <c r="S24" s="212"/>
      <c r="T24" s="217" t="str">
        <f t="shared" si="2"/>
        <v>13th</v>
      </c>
      <c r="U24" s="218">
        <f t="shared" si="3"/>
        <v>13</v>
      </c>
      <c r="V24" s="219" t="str">
        <f t="shared" si="64"/>
        <v/>
      </c>
      <c r="W24" s="220">
        <f t="shared" si="39"/>
        <v>1</v>
      </c>
      <c r="X24" s="221">
        <v>12</v>
      </c>
      <c r="Y24" s="222" t="str">
        <f t="shared" si="5"/>
        <v/>
      </c>
      <c r="Z24" s="306"/>
      <c r="AA24" s="138" t="b">
        <f t="shared" si="6"/>
        <v>0</v>
      </c>
      <c r="AB24" s="38" t="b">
        <f t="shared" si="7"/>
        <v>0</v>
      </c>
      <c r="AC24" s="38" t="b">
        <f t="shared" si="8"/>
        <v>0</v>
      </c>
      <c r="AD24" s="39" t="str">
        <f t="shared" si="9"/>
        <v>13th</v>
      </c>
      <c r="AE24" s="40">
        <v>12</v>
      </c>
      <c r="AF24" s="41" t="s">
        <v>20</v>
      </c>
      <c r="AG24" s="42"/>
      <c r="AH24" s="156"/>
      <c r="AI24" s="151" t="b">
        <f t="shared" si="10"/>
        <v>0</v>
      </c>
      <c r="AJ24" s="152" t="str">
        <f t="shared" si="11"/>
        <v/>
      </c>
      <c r="AK24" s="153" t="str">
        <f t="shared" si="40"/>
        <v/>
      </c>
      <c r="AL24" s="154" t="str">
        <f t="shared" si="41"/>
        <v/>
      </c>
      <c r="AM24" s="155" t="str">
        <f t="shared" si="12"/>
        <v/>
      </c>
      <c r="AN24" s="155">
        <f t="shared" si="42"/>
        <v>78</v>
      </c>
      <c r="AO24" s="159"/>
      <c r="AP24" s="151" t="b">
        <f t="shared" si="13"/>
        <v>1</v>
      </c>
      <c r="AQ24" s="152">
        <f t="shared" si="43"/>
        <v>13</v>
      </c>
      <c r="AR24" s="153">
        <f t="shared" si="44"/>
        <v>7</v>
      </c>
      <c r="AS24" s="154" t="str">
        <f t="shared" si="45"/>
        <v>7th</v>
      </c>
      <c r="AT24" s="155" t="str">
        <f t="shared" si="14"/>
        <v/>
      </c>
      <c r="AU24" s="155">
        <f t="shared" si="46"/>
        <v>1</v>
      </c>
      <c r="AV24" s="159"/>
      <c r="AW24" s="153" t="b">
        <f t="shared" si="15"/>
        <v>0</v>
      </c>
      <c r="AX24" s="152" t="str">
        <f t="shared" si="16"/>
        <v/>
      </c>
      <c r="AY24" s="153" t="str">
        <f t="shared" si="47"/>
        <v/>
      </c>
      <c r="AZ24" s="154" t="str">
        <f t="shared" si="48"/>
        <v/>
      </c>
      <c r="BA24" s="155" t="str">
        <f t="shared" si="49"/>
        <v/>
      </c>
      <c r="BB24" s="155">
        <f t="shared" si="50"/>
        <v>80</v>
      </c>
      <c r="BC24" s="159"/>
      <c r="BD24" s="153" t="b">
        <f t="shared" si="18"/>
        <v>0</v>
      </c>
      <c r="BE24" s="152" t="str">
        <f t="shared" si="19"/>
        <v/>
      </c>
      <c r="BF24" s="153" t="str">
        <f t="shared" si="20"/>
        <v/>
      </c>
      <c r="BG24" s="154" t="str">
        <f t="shared" si="51"/>
        <v/>
      </c>
      <c r="BH24" s="155" t="str">
        <f t="shared" si="21"/>
        <v/>
      </c>
      <c r="BI24" s="155">
        <f t="shared" si="52"/>
        <v>79</v>
      </c>
      <c r="BJ24" s="68" t="str">
        <f t="shared" si="22"/>
        <v/>
      </c>
      <c r="BK24" s="13"/>
      <c r="BL24" s="113" t="str">
        <f t="shared" si="23"/>
        <v/>
      </c>
      <c r="BM24" s="7"/>
      <c r="BN24" s="61"/>
      <c r="BO24"/>
      <c r="BP24"/>
      <c r="BQ24" s="125" t="s">
        <v>105</v>
      </c>
      <c r="BR24" s="278" t="str">
        <f t="shared" si="24"/>
        <v>-</v>
      </c>
      <c r="BS24" s="279" t="str">
        <f t="shared" si="53"/>
        <v/>
      </c>
      <c r="BT24" s="280"/>
      <c r="BU24" s="278">
        <f t="shared" si="25"/>
        <v>3747</v>
      </c>
      <c r="BV24" s="279" t="str">
        <f t="shared" si="54"/>
        <v/>
      </c>
      <c r="BX24" s="278" t="str">
        <f t="shared" si="26"/>
        <v>-</v>
      </c>
      <c r="BY24" s="279" t="str">
        <f t="shared" si="55"/>
        <v/>
      </c>
      <c r="CA24" s="278" t="str">
        <f t="shared" si="27"/>
        <v>-</v>
      </c>
      <c r="CB24" s="279" t="str">
        <f t="shared" si="56"/>
        <v/>
      </c>
      <c r="CD24" s="278" t="str">
        <f t="shared" si="28"/>
        <v>-</v>
      </c>
      <c r="CE24" s="279" t="str">
        <f t="shared" si="57"/>
        <v/>
      </c>
      <c r="CG24" s="278" t="str">
        <f t="shared" si="29"/>
        <v>-</v>
      </c>
      <c r="CH24" s="279" t="str">
        <f t="shared" si="58"/>
        <v/>
      </c>
      <c r="CJ24" s="278" t="str">
        <f t="shared" si="30"/>
        <v>-</v>
      </c>
      <c r="CK24" s="279" t="str">
        <f t="shared" si="59"/>
        <v/>
      </c>
      <c r="CM24" s="278" t="str">
        <f t="shared" si="31"/>
        <v>-</v>
      </c>
      <c r="CN24" s="279" t="str">
        <f t="shared" si="60"/>
        <v/>
      </c>
      <c r="CP24" s="278" t="str">
        <f t="shared" si="32"/>
        <v>-</v>
      </c>
      <c r="CQ24" s="279" t="str">
        <f t="shared" si="61"/>
        <v/>
      </c>
      <c r="CS24" s="278" t="str">
        <f t="shared" si="33"/>
        <v>-</v>
      </c>
      <c r="CT24" s="279" t="str">
        <f t="shared" si="62"/>
        <v/>
      </c>
      <c r="CU24" s="271"/>
      <c r="CV24" s="165"/>
      <c r="CW24" s="13"/>
      <c r="CX24"/>
      <c r="DA24"/>
    </row>
    <row r="25" spans="1:105" ht="20.25" x14ac:dyDescent="0.3">
      <c r="A25" s="13"/>
      <c r="B25" s="202">
        <v>13</v>
      </c>
      <c r="C25" s="203" t="str">
        <f t="shared" si="65"/>
        <v>8th</v>
      </c>
      <c r="D25" s="204" t="str">
        <f t="shared" si="34"/>
        <v/>
      </c>
      <c r="E25" s="205" t="str">
        <f t="shared" si="35"/>
        <v>3rd</v>
      </c>
      <c r="F25" s="206" t="str">
        <f t="shared" si="36"/>
        <v/>
      </c>
      <c r="G25" s="206" t="str">
        <f t="shared" si="37"/>
        <v/>
      </c>
      <c r="H25" s="186" t="s">
        <v>189</v>
      </c>
      <c r="I25" s="319" t="s">
        <v>171</v>
      </c>
      <c r="J25" s="208" t="s">
        <v>78</v>
      </c>
      <c r="K25" s="209"/>
      <c r="L25" t="s">
        <v>180</v>
      </c>
      <c r="M25" s="212"/>
      <c r="N25" s="212"/>
      <c r="O25" s="213">
        <f t="shared" si="38"/>
        <v>3497</v>
      </c>
      <c r="P25" s="315">
        <v>0</v>
      </c>
      <c r="Q25" s="308">
        <v>58</v>
      </c>
      <c r="R25" s="311">
        <v>17</v>
      </c>
      <c r="S25" s="212"/>
      <c r="T25" s="217" t="str">
        <f t="shared" si="2"/>
        <v>8th</v>
      </c>
      <c r="U25" s="218">
        <f t="shared" si="3"/>
        <v>8</v>
      </c>
      <c r="V25" s="219" t="str">
        <f t="shared" si="64"/>
        <v/>
      </c>
      <c r="W25" s="220">
        <f t="shared" si="39"/>
        <v>1</v>
      </c>
      <c r="X25" s="221">
        <v>13</v>
      </c>
      <c r="Y25" s="222" t="str">
        <f t="shared" si="5"/>
        <v/>
      </c>
      <c r="Z25" s="306"/>
      <c r="AA25" s="138" t="b">
        <f t="shared" si="6"/>
        <v>0</v>
      </c>
      <c r="AB25" s="38" t="b">
        <f t="shared" si="7"/>
        <v>0</v>
      </c>
      <c r="AC25" s="38" t="b">
        <f t="shared" si="8"/>
        <v>0</v>
      </c>
      <c r="AD25" s="39" t="str">
        <f t="shared" si="9"/>
        <v>8th</v>
      </c>
      <c r="AE25" s="40">
        <v>13</v>
      </c>
      <c r="AF25" s="41" t="s">
        <v>21</v>
      </c>
      <c r="AG25" s="42"/>
      <c r="AH25" s="156"/>
      <c r="AI25" s="151" t="b">
        <f t="shared" si="10"/>
        <v>0</v>
      </c>
      <c r="AJ25" s="152" t="str">
        <f t="shared" si="11"/>
        <v/>
      </c>
      <c r="AK25" s="153" t="str">
        <f t="shared" si="40"/>
        <v/>
      </c>
      <c r="AL25" s="154" t="str">
        <f t="shared" si="41"/>
        <v/>
      </c>
      <c r="AM25" s="155" t="str">
        <f t="shared" si="12"/>
        <v/>
      </c>
      <c r="AN25" s="155">
        <f t="shared" si="42"/>
        <v>78</v>
      </c>
      <c r="AO25" s="159"/>
      <c r="AP25" s="151" t="b">
        <f t="shared" si="13"/>
        <v>1</v>
      </c>
      <c r="AQ25" s="152">
        <f t="shared" si="43"/>
        <v>8</v>
      </c>
      <c r="AR25" s="153">
        <f t="shared" si="44"/>
        <v>3</v>
      </c>
      <c r="AS25" s="154" t="str">
        <f t="shared" si="45"/>
        <v>3rd</v>
      </c>
      <c r="AT25" s="155" t="str">
        <f t="shared" si="14"/>
        <v/>
      </c>
      <c r="AU25" s="155">
        <f t="shared" si="46"/>
        <v>1</v>
      </c>
      <c r="AV25" s="159"/>
      <c r="AW25" s="153" t="b">
        <f t="shared" si="15"/>
        <v>0</v>
      </c>
      <c r="AX25" s="152" t="str">
        <f t="shared" si="16"/>
        <v/>
      </c>
      <c r="AY25" s="153" t="str">
        <f t="shared" si="47"/>
        <v/>
      </c>
      <c r="AZ25" s="154" t="str">
        <f t="shared" si="48"/>
        <v/>
      </c>
      <c r="BA25" s="155" t="str">
        <f t="shared" si="49"/>
        <v/>
      </c>
      <c r="BB25" s="155">
        <f t="shared" si="50"/>
        <v>80</v>
      </c>
      <c r="BC25" s="159"/>
      <c r="BD25" s="153" t="b">
        <f t="shared" si="18"/>
        <v>0</v>
      </c>
      <c r="BE25" s="152" t="str">
        <f t="shared" si="19"/>
        <v/>
      </c>
      <c r="BF25" s="153" t="str">
        <f t="shared" si="20"/>
        <v/>
      </c>
      <c r="BG25" s="154" t="str">
        <f t="shared" si="51"/>
        <v/>
      </c>
      <c r="BH25" s="155" t="str">
        <f t="shared" si="21"/>
        <v/>
      </c>
      <c r="BI25" s="155">
        <f t="shared" si="52"/>
        <v>79</v>
      </c>
      <c r="BJ25" s="68" t="str">
        <f t="shared" si="22"/>
        <v/>
      </c>
      <c r="BK25" s="13"/>
      <c r="BL25" s="113" t="str">
        <f t="shared" si="23"/>
        <v/>
      </c>
      <c r="BM25" s="60">
        <f>COUNTIF(BM27:BM55,"X")</f>
        <v>9</v>
      </c>
      <c r="BN25" s="87">
        <f>10-BM25</f>
        <v>1</v>
      </c>
      <c r="BO25"/>
      <c r="BP25"/>
      <c r="BQ25" s="125" t="s">
        <v>156</v>
      </c>
      <c r="BR25" s="278" t="str">
        <f t="shared" si="24"/>
        <v>-</v>
      </c>
      <c r="BS25" s="279" t="str">
        <f t="shared" si="53"/>
        <v/>
      </c>
      <c r="BT25" s="280"/>
      <c r="BU25" s="278" t="str">
        <f t="shared" si="25"/>
        <v>-</v>
      </c>
      <c r="BV25" s="279" t="str">
        <f t="shared" si="54"/>
        <v/>
      </c>
      <c r="BX25" s="278" t="str">
        <f t="shared" si="26"/>
        <v>-</v>
      </c>
      <c r="BY25" s="279" t="str">
        <f t="shared" si="55"/>
        <v/>
      </c>
      <c r="CA25" s="278" t="str">
        <f t="shared" si="27"/>
        <v>-</v>
      </c>
      <c r="CB25" s="279" t="str">
        <f t="shared" si="56"/>
        <v/>
      </c>
      <c r="CD25" s="278" t="str">
        <f t="shared" si="28"/>
        <v>-</v>
      </c>
      <c r="CE25" s="279" t="str">
        <f t="shared" si="57"/>
        <v/>
      </c>
      <c r="CG25" s="278" t="str">
        <f t="shared" si="29"/>
        <v>-</v>
      </c>
      <c r="CH25" s="279" t="str">
        <f t="shared" si="58"/>
        <v/>
      </c>
      <c r="CJ25" s="278" t="str">
        <f t="shared" si="30"/>
        <v>-</v>
      </c>
      <c r="CK25" s="279" t="str">
        <f t="shared" si="59"/>
        <v/>
      </c>
      <c r="CM25" s="278" t="str">
        <f t="shared" si="31"/>
        <v>-</v>
      </c>
      <c r="CN25" s="279" t="str">
        <f t="shared" si="60"/>
        <v/>
      </c>
      <c r="CP25" s="278" t="str">
        <f t="shared" si="32"/>
        <v>-</v>
      </c>
      <c r="CQ25" s="279" t="str">
        <f t="shared" si="61"/>
        <v/>
      </c>
      <c r="CS25" s="278" t="str">
        <f t="shared" si="33"/>
        <v>-</v>
      </c>
      <c r="CT25" s="279" t="str">
        <f t="shared" si="62"/>
        <v/>
      </c>
      <c r="CU25" s="271"/>
      <c r="CV25" s="165"/>
      <c r="CW25" s="13"/>
      <c r="CX25"/>
      <c r="DA25"/>
    </row>
    <row r="26" spans="1:105" ht="20.25" x14ac:dyDescent="0.3">
      <c r="A26" s="13"/>
      <c r="B26" s="202">
        <v>14</v>
      </c>
      <c r="C26" s="203" t="str">
        <f>T26</f>
        <v>DNS</v>
      </c>
      <c r="D26" s="204" t="str">
        <f t="shared" si="34"/>
        <v/>
      </c>
      <c r="E26" s="205" t="str">
        <f t="shared" si="35"/>
        <v/>
      </c>
      <c r="F26" s="206" t="str">
        <f t="shared" si="36"/>
        <v/>
      </c>
      <c r="G26" s="206" t="str">
        <f t="shared" si="37"/>
        <v/>
      </c>
      <c r="H26" s="186"/>
      <c r="I26" s="319" t="s">
        <v>134</v>
      </c>
      <c r="J26" s="208" t="s">
        <v>78</v>
      </c>
      <c r="K26" s="209"/>
      <c r="L26" t="s">
        <v>181</v>
      </c>
      <c r="M26" s="212" t="s">
        <v>187</v>
      </c>
      <c r="N26" s="212"/>
      <c r="O26" s="213" t="str">
        <f t="shared" si="38"/>
        <v>X</v>
      </c>
      <c r="P26" s="315"/>
      <c r="Q26" s="308"/>
      <c r="R26" s="311"/>
      <c r="S26" s="212"/>
      <c r="T26" s="203" t="s">
        <v>122</v>
      </c>
      <c r="U26" s="218" t="str">
        <f t="shared" si="3"/>
        <v/>
      </c>
      <c r="V26" s="219" t="str">
        <f t="shared" si="64"/>
        <v>=</v>
      </c>
      <c r="W26" s="220">
        <f t="shared" si="39"/>
        <v>62</v>
      </c>
      <c r="X26" s="221">
        <v>14</v>
      </c>
      <c r="Y26" s="222" t="str">
        <f t="shared" si="5"/>
        <v/>
      </c>
      <c r="Z26" s="306"/>
      <c r="AA26" s="138" t="b">
        <f t="shared" si="6"/>
        <v>0</v>
      </c>
      <c r="AB26" s="38" t="b">
        <f t="shared" si="7"/>
        <v>0</v>
      </c>
      <c r="AC26" s="38" t="b">
        <f t="shared" si="8"/>
        <v>0</v>
      </c>
      <c r="AD26" s="39" t="str">
        <f t="shared" si="9"/>
        <v/>
      </c>
      <c r="AE26" s="40">
        <v>14</v>
      </c>
      <c r="AF26" s="41" t="s">
        <v>22</v>
      </c>
      <c r="AG26" s="42"/>
      <c r="AH26" s="156"/>
      <c r="AI26" s="151" t="b">
        <f t="shared" si="10"/>
        <v>0</v>
      </c>
      <c r="AJ26" s="152" t="str">
        <f t="shared" si="11"/>
        <v/>
      </c>
      <c r="AK26" s="153" t="str">
        <f t="shared" si="40"/>
        <v/>
      </c>
      <c r="AL26" s="154" t="str">
        <f t="shared" si="41"/>
        <v/>
      </c>
      <c r="AM26" s="155" t="str">
        <f t="shared" si="12"/>
        <v/>
      </c>
      <c r="AN26" s="155">
        <f t="shared" si="42"/>
        <v>78</v>
      </c>
      <c r="AO26" s="159"/>
      <c r="AP26" s="151" t="b">
        <f t="shared" si="13"/>
        <v>1</v>
      </c>
      <c r="AQ26" s="152" t="str">
        <f t="shared" si="43"/>
        <v/>
      </c>
      <c r="AR26" s="153" t="str">
        <f t="shared" si="44"/>
        <v/>
      </c>
      <c r="AS26" s="154" t="str">
        <f t="shared" si="45"/>
        <v/>
      </c>
      <c r="AT26" s="155" t="str">
        <f t="shared" si="14"/>
        <v/>
      </c>
      <c r="AU26" s="155">
        <f t="shared" si="46"/>
        <v>70</v>
      </c>
      <c r="AV26" s="159"/>
      <c r="AW26" s="153" t="b">
        <f t="shared" si="15"/>
        <v>0</v>
      </c>
      <c r="AX26" s="152" t="str">
        <f t="shared" si="16"/>
        <v/>
      </c>
      <c r="AY26" s="153" t="str">
        <f t="shared" si="47"/>
        <v/>
      </c>
      <c r="AZ26" s="154" t="str">
        <f t="shared" si="48"/>
        <v/>
      </c>
      <c r="BA26" s="155" t="str">
        <f t="shared" si="49"/>
        <v/>
      </c>
      <c r="BB26" s="155">
        <f t="shared" si="50"/>
        <v>80</v>
      </c>
      <c r="BC26" s="159"/>
      <c r="BD26" s="153" t="b">
        <f t="shared" si="18"/>
        <v>0</v>
      </c>
      <c r="BE26" s="152" t="str">
        <f t="shared" si="19"/>
        <v/>
      </c>
      <c r="BF26" s="153" t="str">
        <f t="shared" si="20"/>
        <v/>
      </c>
      <c r="BG26" s="154" t="str">
        <f t="shared" si="51"/>
        <v/>
      </c>
      <c r="BH26" s="155" t="str">
        <f t="shared" si="21"/>
        <v/>
      </c>
      <c r="BI26" s="155">
        <f t="shared" si="52"/>
        <v>79</v>
      </c>
      <c r="BJ26" s="68" t="str">
        <f t="shared" si="22"/>
        <v/>
      </c>
      <c r="BK26" s="13"/>
      <c r="BL26" s="113" t="str">
        <f t="shared" si="23"/>
        <v/>
      </c>
      <c r="BM26" s="60" t="s">
        <v>101</v>
      </c>
      <c r="BN26" s="61"/>
      <c r="BO26"/>
      <c r="BP26"/>
      <c r="BQ26" s="302" t="s">
        <v>157</v>
      </c>
      <c r="BR26" s="278" t="str">
        <f t="shared" si="24"/>
        <v>-</v>
      </c>
      <c r="BS26" s="279" t="str">
        <f t="shared" si="53"/>
        <v/>
      </c>
      <c r="BT26" s="280"/>
      <c r="BU26" s="278" t="str">
        <f t="shared" si="25"/>
        <v>-</v>
      </c>
      <c r="BV26" s="279" t="str">
        <f t="shared" si="54"/>
        <v/>
      </c>
      <c r="BX26" s="278" t="str">
        <f t="shared" si="26"/>
        <v>-</v>
      </c>
      <c r="BY26" s="279" t="str">
        <f t="shared" si="55"/>
        <v/>
      </c>
      <c r="CA26" s="278" t="str">
        <f t="shared" si="27"/>
        <v>-</v>
      </c>
      <c r="CB26" s="279" t="str">
        <f t="shared" si="56"/>
        <v/>
      </c>
      <c r="CD26" s="278" t="str">
        <f t="shared" si="28"/>
        <v>-</v>
      </c>
      <c r="CE26" s="279" t="str">
        <f t="shared" si="57"/>
        <v/>
      </c>
      <c r="CG26" s="278" t="str">
        <f t="shared" si="29"/>
        <v>-</v>
      </c>
      <c r="CH26" s="279" t="str">
        <f t="shared" si="58"/>
        <v/>
      </c>
      <c r="CJ26" s="278" t="str">
        <f t="shared" si="30"/>
        <v>-</v>
      </c>
      <c r="CK26" s="279" t="str">
        <f t="shared" si="59"/>
        <v/>
      </c>
      <c r="CM26" s="278" t="str">
        <f t="shared" si="31"/>
        <v>-</v>
      </c>
      <c r="CN26" s="279" t="str">
        <f t="shared" si="60"/>
        <v/>
      </c>
      <c r="CP26" s="278" t="str">
        <f t="shared" si="32"/>
        <v>-</v>
      </c>
      <c r="CQ26" s="279" t="str">
        <f t="shared" si="61"/>
        <v/>
      </c>
      <c r="CS26" s="278" t="str">
        <f t="shared" si="33"/>
        <v>-</v>
      </c>
      <c r="CT26" s="279" t="str">
        <f t="shared" si="62"/>
        <v/>
      </c>
      <c r="CU26" s="271"/>
      <c r="CV26" s="165"/>
      <c r="CW26" s="13"/>
      <c r="CX26"/>
      <c r="DA26"/>
    </row>
    <row r="27" spans="1:105" ht="20.25" x14ac:dyDescent="0.3">
      <c r="A27" s="13"/>
      <c r="B27" s="202">
        <v>15</v>
      </c>
      <c r="C27" s="203" t="str">
        <f>T27</f>
        <v>2nd</v>
      </c>
      <c r="D27" s="204" t="str">
        <f t="shared" si="34"/>
        <v/>
      </c>
      <c r="E27" s="205" t="str">
        <f t="shared" si="35"/>
        <v>1st</v>
      </c>
      <c r="F27" s="206" t="str">
        <f t="shared" si="36"/>
        <v/>
      </c>
      <c r="G27" s="206" t="str">
        <f t="shared" si="37"/>
        <v/>
      </c>
      <c r="H27" s="186" t="s">
        <v>188</v>
      </c>
      <c r="I27" s="319" t="s">
        <v>143</v>
      </c>
      <c r="J27" s="208" t="s">
        <v>78</v>
      </c>
      <c r="K27" s="209"/>
      <c r="L27" t="s">
        <v>75</v>
      </c>
      <c r="M27" s="212"/>
      <c r="N27" s="212"/>
      <c r="O27" s="213">
        <f t="shared" si="38"/>
        <v>3139</v>
      </c>
      <c r="P27" s="315">
        <v>0</v>
      </c>
      <c r="Q27" s="308">
        <v>52</v>
      </c>
      <c r="R27" s="311">
        <v>19</v>
      </c>
      <c r="S27" s="212"/>
      <c r="T27" s="217" t="str">
        <f t="shared" si="2"/>
        <v>2nd</v>
      </c>
      <c r="U27" s="218">
        <f t="shared" si="3"/>
        <v>2</v>
      </c>
      <c r="V27" s="219" t="str">
        <f t="shared" si="64"/>
        <v/>
      </c>
      <c r="W27" s="220">
        <f t="shared" si="39"/>
        <v>1</v>
      </c>
      <c r="X27" s="221">
        <v>15</v>
      </c>
      <c r="Y27" s="222" t="str">
        <f t="shared" si="5"/>
        <v/>
      </c>
      <c r="Z27" s="306"/>
      <c r="AA27" s="138" t="b">
        <f t="shared" si="6"/>
        <v>0</v>
      </c>
      <c r="AB27" s="38" t="b">
        <f t="shared" si="7"/>
        <v>1</v>
      </c>
      <c r="AC27" s="38" t="b">
        <f t="shared" si="8"/>
        <v>0</v>
      </c>
      <c r="AD27" s="39" t="str">
        <f t="shared" si="9"/>
        <v>2nd</v>
      </c>
      <c r="AE27" s="40">
        <v>15</v>
      </c>
      <c r="AF27" s="41" t="s">
        <v>23</v>
      </c>
      <c r="AG27" s="42"/>
      <c r="AH27" s="156"/>
      <c r="AI27" s="151" t="b">
        <f t="shared" si="10"/>
        <v>0</v>
      </c>
      <c r="AJ27" s="152" t="str">
        <f t="shared" si="11"/>
        <v/>
      </c>
      <c r="AK27" s="153" t="str">
        <f t="shared" si="40"/>
        <v/>
      </c>
      <c r="AL27" s="154" t="str">
        <f t="shared" si="41"/>
        <v/>
      </c>
      <c r="AM27" s="155" t="str">
        <f t="shared" si="12"/>
        <v/>
      </c>
      <c r="AN27" s="155">
        <f t="shared" si="42"/>
        <v>78</v>
      </c>
      <c r="AO27" s="159"/>
      <c r="AP27" s="151" t="b">
        <f t="shared" si="13"/>
        <v>1</v>
      </c>
      <c r="AQ27" s="152">
        <f t="shared" si="43"/>
        <v>2</v>
      </c>
      <c r="AR27" s="153">
        <f t="shared" si="44"/>
        <v>1</v>
      </c>
      <c r="AS27" s="154" t="str">
        <f t="shared" si="45"/>
        <v>1st</v>
      </c>
      <c r="AT27" s="155" t="str">
        <f t="shared" si="14"/>
        <v/>
      </c>
      <c r="AU27" s="155">
        <f t="shared" si="46"/>
        <v>1</v>
      </c>
      <c r="AV27" s="159"/>
      <c r="AW27" s="153" t="b">
        <f t="shared" si="15"/>
        <v>0</v>
      </c>
      <c r="AX27" s="152" t="str">
        <f t="shared" si="16"/>
        <v/>
      </c>
      <c r="AY27" s="153" t="str">
        <f t="shared" si="47"/>
        <v/>
      </c>
      <c r="AZ27" s="154" t="str">
        <f t="shared" si="48"/>
        <v/>
      </c>
      <c r="BA27" s="155" t="str">
        <f t="shared" si="49"/>
        <v/>
      </c>
      <c r="BB27" s="155">
        <f t="shared" si="50"/>
        <v>80</v>
      </c>
      <c r="BC27" s="159"/>
      <c r="BD27" s="153" t="b">
        <f t="shared" si="18"/>
        <v>0</v>
      </c>
      <c r="BE27" s="152" t="str">
        <f t="shared" si="19"/>
        <v/>
      </c>
      <c r="BF27" s="153" t="str">
        <f t="shared" si="20"/>
        <v/>
      </c>
      <c r="BG27" s="154" t="str">
        <f t="shared" si="51"/>
        <v/>
      </c>
      <c r="BH27" s="155" t="str">
        <f t="shared" si="21"/>
        <v/>
      </c>
      <c r="BI27" s="155">
        <f t="shared" si="52"/>
        <v>79</v>
      </c>
      <c r="BJ27" s="68" t="str">
        <f t="shared" si="22"/>
        <v/>
      </c>
      <c r="BK27" s="13"/>
      <c r="BL27" s="113" t="str">
        <f t="shared" si="23"/>
        <v/>
      </c>
      <c r="BM27" s="112" t="str">
        <f>IF(BS11=-9999,"X",BS11)</f>
        <v>X</v>
      </c>
      <c r="BN27" s="102" t="s">
        <v>109</v>
      </c>
      <c r="BO27" s="103">
        <f t="shared" ref="BO27:BO55" si="66">COUNTIF($L$13:$L$92,BN27)</f>
        <v>0</v>
      </c>
      <c r="BP27"/>
      <c r="BQ27" s="302" t="s">
        <v>158</v>
      </c>
      <c r="BR27" s="278" t="str">
        <f t="shared" si="24"/>
        <v>-</v>
      </c>
      <c r="BS27" s="279" t="str">
        <f t="shared" si="53"/>
        <v/>
      </c>
      <c r="BT27" s="280"/>
      <c r="BU27" s="278">
        <f t="shared" si="25"/>
        <v>3139</v>
      </c>
      <c r="BV27" s="279">
        <f t="shared" si="54"/>
        <v>1</v>
      </c>
      <c r="BX27" s="278" t="str">
        <f t="shared" si="26"/>
        <v>-</v>
      </c>
      <c r="BY27" s="279" t="str">
        <f t="shared" si="55"/>
        <v/>
      </c>
      <c r="CA27" s="278" t="str">
        <f t="shared" si="27"/>
        <v>-</v>
      </c>
      <c r="CB27" s="279" t="str">
        <f t="shared" si="56"/>
        <v/>
      </c>
      <c r="CD27" s="278" t="str">
        <f t="shared" si="28"/>
        <v>-</v>
      </c>
      <c r="CE27" s="279" t="str">
        <f t="shared" si="57"/>
        <v/>
      </c>
      <c r="CG27" s="278" t="str">
        <f t="shared" si="29"/>
        <v>-</v>
      </c>
      <c r="CH27" s="279" t="str">
        <f t="shared" si="58"/>
        <v/>
      </c>
      <c r="CJ27" s="278" t="str">
        <f t="shared" si="30"/>
        <v>-</v>
      </c>
      <c r="CK27" s="279" t="str">
        <f t="shared" si="59"/>
        <v/>
      </c>
      <c r="CM27" s="278" t="str">
        <f t="shared" si="31"/>
        <v>-</v>
      </c>
      <c r="CN27" s="279" t="str">
        <f t="shared" si="60"/>
        <v/>
      </c>
      <c r="CP27" s="278" t="str">
        <f t="shared" si="32"/>
        <v>-</v>
      </c>
      <c r="CQ27" s="279" t="str">
        <f t="shared" si="61"/>
        <v/>
      </c>
      <c r="CS27" s="278" t="str">
        <f t="shared" si="33"/>
        <v>-</v>
      </c>
      <c r="CT27" s="279" t="str">
        <f t="shared" si="62"/>
        <v/>
      </c>
      <c r="CU27" s="271"/>
      <c r="CV27" s="165"/>
      <c r="CW27" s="13"/>
      <c r="CX27"/>
      <c r="DA27"/>
    </row>
    <row r="28" spans="1:105" ht="20.25" x14ac:dyDescent="0.3">
      <c r="A28" s="13"/>
      <c r="B28" s="202">
        <v>16</v>
      </c>
      <c r="C28" s="203" t="str">
        <f>T28</f>
        <v>12th</v>
      </c>
      <c r="D28" s="204" t="str">
        <f t="shared" si="34"/>
        <v/>
      </c>
      <c r="E28" s="205" t="str">
        <f t="shared" si="35"/>
        <v>6th</v>
      </c>
      <c r="F28" s="206" t="str">
        <f t="shared" si="36"/>
        <v/>
      </c>
      <c r="G28" s="206" t="str">
        <f t="shared" si="37"/>
        <v/>
      </c>
      <c r="H28" s="186" t="s">
        <v>188</v>
      </c>
      <c r="I28" s="319" t="s">
        <v>112</v>
      </c>
      <c r="J28" s="208" t="s">
        <v>78</v>
      </c>
      <c r="K28" s="209"/>
      <c r="L28" t="s">
        <v>75</v>
      </c>
      <c r="M28" s="212"/>
      <c r="N28" s="212"/>
      <c r="O28" s="213">
        <f t="shared" si="38"/>
        <v>3657</v>
      </c>
      <c r="P28" s="315">
        <v>1</v>
      </c>
      <c r="Q28" s="308">
        <v>0</v>
      </c>
      <c r="R28" s="311">
        <v>57</v>
      </c>
      <c r="S28" s="212"/>
      <c r="T28" s="217" t="str">
        <f t="shared" si="2"/>
        <v>12th</v>
      </c>
      <c r="U28" s="218">
        <f t="shared" si="3"/>
        <v>12</v>
      </c>
      <c r="V28" s="219" t="str">
        <f t="shared" si="64"/>
        <v/>
      </c>
      <c r="W28" s="220">
        <f t="shared" si="39"/>
        <v>1</v>
      </c>
      <c r="X28" s="221">
        <v>16</v>
      </c>
      <c r="Y28" s="222" t="str">
        <f t="shared" si="5"/>
        <v/>
      </c>
      <c r="Z28" s="306"/>
      <c r="AA28" s="138" t="b">
        <f t="shared" si="6"/>
        <v>0</v>
      </c>
      <c r="AB28" s="38" t="b">
        <f t="shared" si="7"/>
        <v>0</v>
      </c>
      <c r="AC28" s="38" t="b">
        <f t="shared" si="8"/>
        <v>0</v>
      </c>
      <c r="AD28" s="39" t="str">
        <f t="shared" si="9"/>
        <v>12th</v>
      </c>
      <c r="AE28" s="40">
        <v>16</v>
      </c>
      <c r="AF28" s="41" t="s">
        <v>24</v>
      </c>
      <c r="AG28" s="42"/>
      <c r="AH28" s="156"/>
      <c r="AI28" s="151" t="b">
        <f t="shared" si="10"/>
        <v>0</v>
      </c>
      <c r="AJ28" s="152" t="str">
        <f t="shared" si="11"/>
        <v/>
      </c>
      <c r="AK28" s="153" t="str">
        <f t="shared" si="40"/>
        <v/>
      </c>
      <c r="AL28" s="154" t="str">
        <f t="shared" si="41"/>
        <v/>
      </c>
      <c r="AM28" s="155" t="str">
        <f t="shared" si="12"/>
        <v/>
      </c>
      <c r="AN28" s="155">
        <f t="shared" si="42"/>
        <v>78</v>
      </c>
      <c r="AO28" s="159"/>
      <c r="AP28" s="151" t="b">
        <f t="shared" si="13"/>
        <v>1</v>
      </c>
      <c r="AQ28" s="152">
        <f t="shared" si="43"/>
        <v>12</v>
      </c>
      <c r="AR28" s="153">
        <f t="shared" si="44"/>
        <v>6</v>
      </c>
      <c r="AS28" s="154" t="str">
        <f t="shared" si="45"/>
        <v>6th</v>
      </c>
      <c r="AT28" s="155" t="str">
        <f t="shared" si="14"/>
        <v/>
      </c>
      <c r="AU28" s="155">
        <f t="shared" si="46"/>
        <v>1</v>
      </c>
      <c r="AV28" s="159"/>
      <c r="AW28" s="153" t="b">
        <f t="shared" si="15"/>
        <v>0</v>
      </c>
      <c r="AX28" s="152" t="str">
        <f t="shared" si="16"/>
        <v/>
      </c>
      <c r="AY28" s="153" t="str">
        <f t="shared" si="47"/>
        <v/>
      </c>
      <c r="AZ28" s="154" t="str">
        <f t="shared" si="48"/>
        <v/>
      </c>
      <c r="BA28" s="155" t="str">
        <f t="shared" si="49"/>
        <v/>
      </c>
      <c r="BB28" s="155">
        <f t="shared" si="50"/>
        <v>80</v>
      </c>
      <c r="BC28" s="159"/>
      <c r="BD28" s="153" t="b">
        <f t="shared" si="18"/>
        <v>0</v>
      </c>
      <c r="BE28" s="152" t="str">
        <f t="shared" si="19"/>
        <v/>
      </c>
      <c r="BF28" s="153" t="str">
        <f t="shared" si="20"/>
        <v/>
      </c>
      <c r="BG28" s="154" t="str">
        <f t="shared" si="51"/>
        <v/>
      </c>
      <c r="BH28" s="155" t="str">
        <f t="shared" si="21"/>
        <v/>
      </c>
      <c r="BI28" s="155">
        <f t="shared" si="52"/>
        <v>79</v>
      </c>
      <c r="BJ28" s="68" t="str">
        <f t="shared" si="22"/>
        <v/>
      </c>
      <c r="BK28" s="13"/>
      <c r="BL28" s="113" t="str">
        <f t="shared" si="23"/>
        <v/>
      </c>
      <c r="BM28" s="112">
        <f>IF(BV11=-9999,"X",BV11)</f>
        <v>9489</v>
      </c>
      <c r="BN28" s="69" t="s">
        <v>75</v>
      </c>
      <c r="BO28" s="70">
        <f t="shared" si="66"/>
        <v>13</v>
      </c>
      <c r="BP28"/>
      <c r="BQ28" s="302" t="s">
        <v>159</v>
      </c>
      <c r="BR28" s="278" t="str">
        <f t="shared" si="24"/>
        <v>-</v>
      </c>
      <c r="BS28" s="279" t="str">
        <f t="shared" si="53"/>
        <v/>
      </c>
      <c r="BT28" s="280"/>
      <c r="BU28" s="278">
        <f t="shared" si="25"/>
        <v>3657</v>
      </c>
      <c r="BV28" s="279" t="str">
        <f t="shared" si="54"/>
        <v/>
      </c>
      <c r="BX28" s="278" t="str">
        <f t="shared" si="26"/>
        <v>-</v>
      </c>
      <c r="BY28" s="279" t="str">
        <f t="shared" si="55"/>
        <v/>
      </c>
      <c r="CA28" s="278" t="str">
        <f t="shared" si="27"/>
        <v>-</v>
      </c>
      <c r="CB28" s="279" t="str">
        <f t="shared" si="56"/>
        <v/>
      </c>
      <c r="CD28" s="278" t="str">
        <f t="shared" si="28"/>
        <v>-</v>
      </c>
      <c r="CE28" s="279" t="str">
        <f t="shared" si="57"/>
        <v/>
      </c>
      <c r="CG28" s="278" t="str">
        <f t="shared" si="29"/>
        <v>-</v>
      </c>
      <c r="CH28" s="279" t="str">
        <f t="shared" si="58"/>
        <v/>
      </c>
      <c r="CJ28" s="278" t="str">
        <f t="shared" si="30"/>
        <v>-</v>
      </c>
      <c r="CK28" s="279" t="str">
        <f t="shared" si="59"/>
        <v/>
      </c>
      <c r="CM28" s="278" t="str">
        <f t="shared" si="31"/>
        <v>-</v>
      </c>
      <c r="CN28" s="279" t="str">
        <f t="shared" si="60"/>
        <v/>
      </c>
      <c r="CP28" s="278" t="str">
        <f t="shared" si="32"/>
        <v>-</v>
      </c>
      <c r="CQ28" s="279" t="str">
        <f t="shared" si="61"/>
        <v/>
      </c>
      <c r="CS28" s="278" t="str">
        <f t="shared" si="33"/>
        <v>-</v>
      </c>
      <c r="CT28" s="279" t="str">
        <f t="shared" si="62"/>
        <v/>
      </c>
      <c r="CU28" s="271"/>
      <c r="CV28" s="165"/>
      <c r="CW28" s="13"/>
      <c r="CX28"/>
      <c r="DA28"/>
    </row>
    <row r="29" spans="1:105" ht="20.25" x14ac:dyDescent="0.3">
      <c r="A29" s="13"/>
      <c r="B29" s="202">
        <v>17</v>
      </c>
      <c r="C29" s="203" t="s">
        <v>122</v>
      </c>
      <c r="D29" s="204" t="str">
        <f t="shared" si="34"/>
        <v/>
      </c>
      <c r="E29" s="205" t="str">
        <f t="shared" si="35"/>
        <v/>
      </c>
      <c r="F29" s="206" t="str">
        <f t="shared" si="36"/>
        <v/>
      </c>
      <c r="G29" s="206" t="str">
        <f t="shared" si="37"/>
        <v/>
      </c>
      <c r="H29" s="186"/>
      <c r="I29" s="319" t="s">
        <v>139</v>
      </c>
      <c r="J29" s="208" t="s">
        <v>78</v>
      </c>
      <c r="K29" s="209"/>
      <c r="L29" t="s">
        <v>76</v>
      </c>
      <c r="M29" s="212" t="s">
        <v>187</v>
      </c>
      <c r="N29" s="212"/>
      <c r="O29" s="213" t="str">
        <f t="shared" si="38"/>
        <v>X</v>
      </c>
      <c r="P29" s="315"/>
      <c r="Q29" s="308"/>
      <c r="R29" s="311"/>
      <c r="S29" s="212"/>
      <c r="T29" s="217" t="s">
        <v>122</v>
      </c>
      <c r="U29" s="218" t="str">
        <f t="shared" si="3"/>
        <v/>
      </c>
      <c r="V29" s="219" t="str">
        <f t="shared" si="64"/>
        <v>=</v>
      </c>
      <c r="W29" s="220">
        <f t="shared" si="39"/>
        <v>62</v>
      </c>
      <c r="X29" s="221">
        <v>17</v>
      </c>
      <c r="Y29" s="222" t="str">
        <f t="shared" si="5"/>
        <v/>
      </c>
      <c r="Z29" s="306"/>
      <c r="AA29" s="138" t="b">
        <f t="shared" si="6"/>
        <v>0</v>
      </c>
      <c r="AB29" s="38" t="b">
        <f t="shared" si="7"/>
        <v>0</v>
      </c>
      <c r="AC29" s="38" t="b">
        <f t="shared" si="8"/>
        <v>0</v>
      </c>
      <c r="AD29" s="39" t="str">
        <f t="shared" si="9"/>
        <v/>
      </c>
      <c r="AE29" s="40">
        <v>17</v>
      </c>
      <c r="AF29" s="41" t="s">
        <v>25</v>
      </c>
      <c r="AG29" s="42"/>
      <c r="AH29" s="156"/>
      <c r="AI29" s="151" t="b">
        <f t="shared" si="10"/>
        <v>0</v>
      </c>
      <c r="AJ29" s="152" t="str">
        <f t="shared" si="11"/>
        <v/>
      </c>
      <c r="AK29" s="153" t="str">
        <f t="shared" si="40"/>
        <v/>
      </c>
      <c r="AL29" s="154" t="str">
        <f t="shared" si="41"/>
        <v/>
      </c>
      <c r="AM29" s="155" t="str">
        <f t="shared" si="12"/>
        <v/>
      </c>
      <c r="AN29" s="155">
        <f t="shared" si="42"/>
        <v>78</v>
      </c>
      <c r="AO29" s="159"/>
      <c r="AP29" s="151" t="b">
        <f t="shared" si="13"/>
        <v>1</v>
      </c>
      <c r="AQ29" s="152" t="str">
        <f t="shared" si="43"/>
        <v/>
      </c>
      <c r="AR29" s="153" t="str">
        <f t="shared" si="44"/>
        <v/>
      </c>
      <c r="AS29" s="154" t="str">
        <f t="shared" si="45"/>
        <v/>
      </c>
      <c r="AT29" s="155" t="str">
        <f t="shared" si="14"/>
        <v/>
      </c>
      <c r="AU29" s="155">
        <f t="shared" si="46"/>
        <v>70</v>
      </c>
      <c r="AV29" s="159"/>
      <c r="AW29" s="153" t="b">
        <f t="shared" si="15"/>
        <v>0</v>
      </c>
      <c r="AX29" s="152" t="str">
        <f t="shared" si="16"/>
        <v/>
      </c>
      <c r="AY29" s="153" t="str">
        <f t="shared" si="47"/>
        <v/>
      </c>
      <c r="AZ29" s="154" t="str">
        <f t="shared" si="48"/>
        <v/>
      </c>
      <c r="BA29" s="155" t="str">
        <f t="shared" si="49"/>
        <v/>
      </c>
      <c r="BB29" s="155">
        <f t="shared" si="50"/>
        <v>80</v>
      </c>
      <c r="BC29" s="159"/>
      <c r="BD29" s="153" t="b">
        <f t="shared" si="18"/>
        <v>0</v>
      </c>
      <c r="BE29" s="152" t="str">
        <f t="shared" si="19"/>
        <v/>
      </c>
      <c r="BF29" s="153" t="str">
        <f t="shared" si="20"/>
        <v/>
      </c>
      <c r="BG29" s="154" t="str">
        <f t="shared" si="51"/>
        <v/>
      </c>
      <c r="BH29" s="155" t="str">
        <f t="shared" si="21"/>
        <v/>
      </c>
      <c r="BI29" s="155">
        <f t="shared" si="52"/>
        <v>79</v>
      </c>
      <c r="BJ29" s="68" t="str">
        <f t="shared" si="22"/>
        <v/>
      </c>
      <c r="BK29" s="13"/>
      <c r="BL29" s="113" t="str">
        <f t="shared" si="23"/>
        <v/>
      </c>
      <c r="BM29" s="112" t="str">
        <f>IF(BY11=-9999,"X",BY11)</f>
        <v>X</v>
      </c>
      <c r="BN29" s="75" t="s">
        <v>76</v>
      </c>
      <c r="BO29" s="76">
        <f t="shared" si="66"/>
        <v>2</v>
      </c>
      <c r="BP29"/>
      <c r="BQ29" s="302" t="s">
        <v>160</v>
      </c>
      <c r="BR29" s="278" t="str">
        <f t="shared" si="24"/>
        <v>-</v>
      </c>
      <c r="BS29" s="279" t="str">
        <f t="shared" si="53"/>
        <v/>
      </c>
      <c r="BT29" s="280"/>
      <c r="BU29" s="278" t="str">
        <f t="shared" si="25"/>
        <v>-</v>
      </c>
      <c r="BV29" s="279" t="str">
        <f t="shared" si="54"/>
        <v/>
      </c>
      <c r="BX29" s="278" t="str">
        <f t="shared" si="26"/>
        <v>X</v>
      </c>
      <c r="BY29" s="279" t="str">
        <f t="shared" si="55"/>
        <v/>
      </c>
      <c r="CA29" s="278" t="str">
        <f t="shared" si="27"/>
        <v>-</v>
      </c>
      <c r="CB29" s="279" t="str">
        <f t="shared" si="56"/>
        <v/>
      </c>
      <c r="CD29" s="278" t="str">
        <f t="shared" si="28"/>
        <v>-</v>
      </c>
      <c r="CE29" s="279" t="str">
        <f t="shared" si="57"/>
        <v/>
      </c>
      <c r="CG29" s="278" t="str">
        <f t="shared" si="29"/>
        <v>-</v>
      </c>
      <c r="CH29" s="279" t="str">
        <f t="shared" si="58"/>
        <v/>
      </c>
      <c r="CJ29" s="278" t="str">
        <f t="shared" si="30"/>
        <v>-</v>
      </c>
      <c r="CK29" s="279" t="str">
        <f t="shared" si="59"/>
        <v/>
      </c>
      <c r="CM29" s="278" t="str">
        <f t="shared" si="31"/>
        <v>-</v>
      </c>
      <c r="CN29" s="279" t="str">
        <f t="shared" si="60"/>
        <v/>
      </c>
      <c r="CP29" s="278" t="str">
        <f t="shared" si="32"/>
        <v>-</v>
      </c>
      <c r="CQ29" s="279" t="str">
        <f t="shared" si="61"/>
        <v/>
      </c>
      <c r="CS29" s="278" t="str">
        <f t="shared" si="33"/>
        <v>-</v>
      </c>
      <c r="CT29" s="279" t="str">
        <f t="shared" si="62"/>
        <v/>
      </c>
      <c r="CU29" s="271"/>
      <c r="CV29" s="165"/>
      <c r="CW29" s="13"/>
      <c r="CX29"/>
      <c r="DA29"/>
    </row>
    <row r="30" spans="1:105" ht="20.25" x14ac:dyDescent="0.3">
      <c r="A30" s="13"/>
      <c r="B30" s="202">
        <v>18</v>
      </c>
      <c r="C30" s="203" t="str">
        <f>T30</f>
        <v>5th</v>
      </c>
      <c r="D30" s="204" t="str">
        <f t="shared" ref="D30" si="67">IF(O30=0,"",IF(T30="DNS","",(IF(T30="DNF","",AL30&amp;+AM30))))</f>
        <v/>
      </c>
      <c r="E30" s="205" t="str">
        <f t="shared" ref="E30" si="68">IF(O30=0,"",IF(T30="DNS","",(IF(T30="DNF","",AS30&amp;+AT30))))</f>
        <v/>
      </c>
      <c r="F30" s="206" t="str">
        <f t="shared" ref="F30" si="69">IF(O30=0,"",IF(T30="DNS","",(IF(T30="DNF","",AZ30&amp;+BA30))))</f>
        <v/>
      </c>
      <c r="G30" s="206" t="str">
        <f t="shared" si="37"/>
        <v/>
      </c>
      <c r="H30" s="186" t="s">
        <v>189</v>
      </c>
      <c r="I30" s="319" t="s">
        <v>135</v>
      </c>
      <c r="J30" s="208" t="s">
        <v>79</v>
      </c>
      <c r="K30" s="209"/>
      <c r="L30" t="s">
        <v>75</v>
      </c>
      <c r="M30" s="212"/>
      <c r="N30" s="212"/>
      <c r="O30" s="213">
        <f t="shared" si="38"/>
        <v>3290</v>
      </c>
      <c r="P30" s="315">
        <v>0</v>
      </c>
      <c r="Q30" s="308">
        <v>54</v>
      </c>
      <c r="R30" s="311">
        <v>50</v>
      </c>
      <c r="S30" s="212"/>
      <c r="T30" s="217" t="str">
        <f t="shared" si="2"/>
        <v>5th</v>
      </c>
      <c r="U30" s="218">
        <f t="shared" si="3"/>
        <v>5</v>
      </c>
      <c r="V30" s="219" t="str">
        <f t="shared" si="64"/>
        <v/>
      </c>
      <c r="W30" s="220">
        <f t="shared" si="39"/>
        <v>1</v>
      </c>
      <c r="X30" s="221">
        <v>18</v>
      </c>
      <c r="Y30" s="222" t="str">
        <f t="shared" si="5"/>
        <v/>
      </c>
      <c r="Z30" s="306"/>
      <c r="AA30" s="138" t="b">
        <f t="shared" si="6"/>
        <v>0</v>
      </c>
      <c r="AB30" s="38" t="b">
        <f t="shared" si="7"/>
        <v>0</v>
      </c>
      <c r="AC30" s="38" t="b">
        <f t="shared" si="8"/>
        <v>0</v>
      </c>
      <c r="AD30" s="39" t="str">
        <f t="shared" si="9"/>
        <v>5th</v>
      </c>
      <c r="AE30" s="40">
        <v>18</v>
      </c>
      <c r="AF30" s="41" t="s">
        <v>26</v>
      </c>
      <c r="AG30" s="42"/>
      <c r="AH30" s="156"/>
      <c r="AI30" s="151" t="b">
        <f t="shared" si="10"/>
        <v>0</v>
      </c>
      <c r="AJ30" s="152" t="str">
        <f t="shared" si="11"/>
        <v/>
      </c>
      <c r="AK30" s="153" t="str">
        <f t="shared" si="40"/>
        <v/>
      </c>
      <c r="AL30" s="154" t="str">
        <f t="shared" si="41"/>
        <v/>
      </c>
      <c r="AM30" s="155" t="str">
        <f t="shared" si="12"/>
        <v/>
      </c>
      <c r="AN30" s="155">
        <f t="shared" si="42"/>
        <v>78</v>
      </c>
      <c r="AO30" s="159"/>
      <c r="AP30" s="151" t="b">
        <f t="shared" si="13"/>
        <v>0</v>
      </c>
      <c r="AQ30" s="152" t="str">
        <f t="shared" si="43"/>
        <v/>
      </c>
      <c r="AR30" s="153" t="str">
        <f t="shared" si="44"/>
        <v/>
      </c>
      <c r="AS30" s="154" t="str">
        <f t="shared" si="45"/>
        <v/>
      </c>
      <c r="AT30" s="155" t="str">
        <f t="shared" si="14"/>
        <v/>
      </c>
      <c r="AU30" s="155">
        <f t="shared" si="46"/>
        <v>70</v>
      </c>
      <c r="AV30" s="159"/>
      <c r="AW30" s="153" t="b">
        <f t="shared" si="15"/>
        <v>0</v>
      </c>
      <c r="AX30" s="152" t="str">
        <f t="shared" si="16"/>
        <v/>
      </c>
      <c r="AY30" s="153" t="str">
        <f t="shared" si="47"/>
        <v/>
      </c>
      <c r="AZ30" s="154" t="str">
        <f t="shared" si="48"/>
        <v/>
      </c>
      <c r="BA30" s="155" t="str">
        <f t="shared" si="49"/>
        <v/>
      </c>
      <c r="BB30" s="155">
        <f t="shared" si="50"/>
        <v>80</v>
      </c>
      <c r="BC30" s="159"/>
      <c r="BD30" s="153" t="b">
        <f t="shared" si="18"/>
        <v>0</v>
      </c>
      <c r="BE30" s="152" t="str">
        <f t="shared" si="19"/>
        <v/>
      </c>
      <c r="BF30" s="153" t="str">
        <f t="shared" si="20"/>
        <v/>
      </c>
      <c r="BG30" s="154" t="str">
        <f t="shared" si="51"/>
        <v/>
      </c>
      <c r="BH30" s="155" t="str">
        <f t="shared" si="21"/>
        <v/>
      </c>
      <c r="BI30" s="155">
        <f t="shared" si="52"/>
        <v>79</v>
      </c>
      <c r="BJ30" s="68" t="str">
        <f t="shared" si="22"/>
        <v/>
      </c>
      <c r="BK30" s="13"/>
      <c r="BL30" s="113" t="str">
        <f t="shared" si="23"/>
        <v/>
      </c>
      <c r="BM30" s="112" t="str">
        <f>IF(CB11=-9999,"X",CB11)</f>
        <v>X</v>
      </c>
      <c r="BN30" s="77" t="s">
        <v>110</v>
      </c>
      <c r="BO30" s="78">
        <f t="shared" si="66"/>
        <v>0</v>
      </c>
      <c r="BP30"/>
      <c r="BQ30" s="302" t="s">
        <v>161</v>
      </c>
      <c r="BR30" s="278" t="str">
        <f t="shared" si="24"/>
        <v>-</v>
      </c>
      <c r="BS30" s="279" t="str">
        <f t="shared" si="53"/>
        <v/>
      </c>
      <c r="BT30" s="280"/>
      <c r="BU30" s="278">
        <f t="shared" si="25"/>
        <v>3290</v>
      </c>
      <c r="BV30" s="279" t="str">
        <f t="shared" si="54"/>
        <v/>
      </c>
      <c r="BX30" s="278" t="str">
        <f t="shared" si="26"/>
        <v>-</v>
      </c>
      <c r="BY30" s="279" t="str">
        <f t="shared" si="55"/>
        <v/>
      </c>
      <c r="CA30" s="278" t="str">
        <f t="shared" si="27"/>
        <v>-</v>
      </c>
      <c r="CB30" s="279" t="str">
        <f t="shared" si="56"/>
        <v/>
      </c>
      <c r="CD30" s="278" t="str">
        <f t="shared" si="28"/>
        <v>-</v>
      </c>
      <c r="CE30" s="279" t="str">
        <f t="shared" si="57"/>
        <v/>
      </c>
      <c r="CG30" s="278" t="str">
        <f t="shared" si="29"/>
        <v>-</v>
      </c>
      <c r="CH30" s="279" t="str">
        <f t="shared" si="58"/>
        <v/>
      </c>
      <c r="CJ30" s="278" t="str">
        <f t="shared" si="30"/>
        <v>-</v>
      </c>
      <c r="CK30" s="279" t="str">
        <f t="shared" si="59"/>
        <v/>
      </c>
      <c r="CM30" s="278" t="str">
        <f t="shared" si="31"/>
        <v>-</v>
      </c>
      <c r="CN30" s="279" t="str">
        <f t="shared" si="60"/>
        <v/>
      </c>
      <c r="CP30" s="278" t="str">
        <f t="shared" si="32"/>
        <v>-</v>
      </c>
      <c r="CQ30" s="279" t="str">
        <f t="shared" si="61"/>
        <v/>
      </c>
      <c r="CS30" s="278" t="str">
        <f t="shared" si="33"/>
        <v>-</v>
      </c>
      <c r="CT30" s="279" t="str">
        <f t="shared" si="62"/>
        <v/>
      </c>
      <c r="CU30" s="271"/>
      <c r="CV30" s="165"/>
      <c r="CW30" s="13"/>
      <c r="CX30"/>
      <c r="DA30"/>
    </row>
    <row r="31" spans="1:105" ht="20.25" x14ac:dyDescent="0.3">
      <c r="A31" s="13"/>
      <c r="B31" s="202">
        <v>19</v>
      </c>
      <c r="C31" s="203" t="str">
        <f t="shared" ref="C31:C32" si="70">T31</f>
        <v>15th</v>
      </c>
      <c r="D31" s="204" t="str">
        <f>IF(O31=0,"",IF(T30="DNS","",(IF(T30="DNF","",AL31&amp;+AM31))))</f>
        <v/>
      </c>
      <c r="E31" s="205" t="str">
        <f>IF(O31=0,"",IF(T30="DNS","",(IF(T30="DNF","",AS31&amp;+AT31))))</f>
        <v/>
      </c>
      <c r="F31" s="206" t="str">
        <f>IF(O31=0,"",IF(T30="DNS","",(IF(T30="DNF","",AZ31&amp;+BA31))))</f>
        <v/>
      </c>
      <c r="G31" s="206" t="str">
        <f t="shared" si="37"/>
        <v/>
      </c>
      <c r="H31" s="186" t="s">
        <v>188</v>
      </c>
      <c r="I31" s="319" t="s">
        <v>172</v>
      </c>
      <c r="J31" s="208" t="s">
        <v>79</v>
      </c>
      <c r="K31" s="209"/>
      <c r="L31" t="s">
        <v>147</v>
      </c>
      <c r="M31" s="212"/>
      <c r="N31" s="212"/>
      <c r="O31" s="213">
        <f t="shared" si="38"/>
        <v>3989</v>
      </c>
      <c r="P31" s="315">
        <v>1</v>
      </c>
      <c r="Q31" s="308">
        <v>6</v>
      </c>
      <c r="R31" s="311">
        <v>29</v>
      </c>
      <c r="S31" s="212"/>
      <c r="T31" s="217" t="str">
        <f t="shared" si="2"/>
        <v>15th</v>
      </c>
      <c r="U31" s="218">
        <f t="shared" si="3"/>
        <v>15</v>
      </c>
      <c r="V31" s="219" t="str">
        <f t="shared" si="64"/>
        <v/>
      </c>
      <c r="W31" s="220">
        <f t="shared" si="39"/>
        <v>1</v>
      </c>
      <c r="X31" s="221">
        <v>19</v>
      </c>
      <c r="Y31" s="222" t="str">
        <f t="shared" si="5"/>
        <v/>
      </c>
      <c r="Z31" s="306"/>
      <c r="AA31" s="138" t="b">
        <f t="shared" si="6"/>
        <v>0</v>
      </c>
      <c r="AB31" s="38" t="b">
        <f t="shared" si="7"/>
        <v>0</v>
      </c>
      <c r="AC31" s="38" t="b">
        <f t="shared" si="8"/>
        <v>0</v>
      </c>
      <c r="AD31" s="39" t="str">
        <f t="shared" si="9"/>
        <v>15th</v>
      </c>
      <c r="AE31" s="40">
        <v>19</v>
      </c>
      <c r="AF31" s="41" t="s">
        <v>27</v>
      </c>
      <c r="AG31" s="42"/>
      <c r="AH31" s="156"/>
      <c r="AI31" s="151" t="b">
        <f t="shared" si="10"/>
        <v>0</v>
      </c>
      <c r="AJ31" s="152" t="str">
        <f t="shared" si="11"/>
        <v/>
      </c>
      <c r="AK31" s="153" t="str">
        <f t="shared" si="40"/>
        <v/>
      </c>
      <c r="AL31" s="154" t="str">
        <f t="shared" si="41"/>
        <v/>
      </c>
      <c r="AM31" s="155" t="str">
        <f t="shared" si="12"/>
        <v/>
      </c>
      <c r="AN31" s="155">
        <f t="shared" si="42"/>
        <v>78</v>
      </c>
      <c r="AO31" s="159"/>
      <c r="AP31" s="151" t="b">
        <f t="shared" si="13"/>
        <v>0</v>
      </c>
      <c r="AQ31" s="152" t="str">
        <f t="shared" si="43"/>
        <v/>
      </c>
      <c r="AR31" s="153" t="str">
        <f t="shared" si="44"/>
        <v/>
      </c>
      <c r="AS31" s="154" t="str">
        <f t="shared" si="45"/>
        <v/>
      </c>
      <c r="AT31" s="155" t="str">
        <f t="shared" si="14"/>
        <v/>
      </c>
      <c r="AU31" s="155">
        <f t="shared" si="46"/>
        <v>70</v>
      </c>
      <c r="AV31" s="159"/>
      <c r="AW31" s="153" t="b">
        <f t="shared" si="15"/>
        <v>0</v>
      </c>
      <c r="AX31" s="152" t="str">
        <f t="shared" si="16"/>
        <v/>
      </c>
      <c r="AY31" s="153" t="str">
        <f t="shared" si="47"/>
        <v/>
      </c>
      <c r="AZ31" s="154" t="str">
        <f t="shared" si="48"/>
        <v/>
      </c>
      <c r="BA31" s="155" t="str">
        <f t="shared" si="49"/>
        <v/>
      </c>
      <c r="BB31" s="155">
        <f t="shared" si="50"/>
        <v>80</v>
      </c>
      <c r="BC31" s="159"/>
      <c r="BD31" s="153" t="b">
        <f t="shared" si="18"/>
        <v>0</v>
      </c>
      <c r="BE31" s="152" t="str">
        <f t="shared" si="19"/>
        <v/>
      </c>
      <c r="BF31" s="153" t="str">
        <f t="shared" si="20"/>
        <v/>
      </c>
      <c r="BG31" s="154" t="str">
        <f t="shared" si="51"/>
        <v/>
      </c>
      <c r="BH31" s="155" t="str">
        <f t="shared" si="21"/>
        <v/>
      </c>
      <c r="BI31" s="155">
        <f t="shared" si="52"/>
        <v>79</v>
      </c>
      <c r="BJ31" s="68" t="str">
        <f t="shared" si="22"/>
        <v/>
      </c>
      <c r="BK31" s="13"/>
      <c r="BL31" s="113" t="str">
        <f t="shared" si="23"/>
        <v/>
      </c>
      <c r="BM31" s="112" t="str">
        <f>IF(CE11=-9999,"X",CE11)</f>
        <v>X</v>
      </c>
      <c r="BN31" s="110" t="s">
        <v>77</v>
      </c>
      <c r="BO31" s="111">
        <f t="shared" si="66"/>
        <v>1</v>
      </c>
      <c r="BP31"/>
      <c r="BQ31" s="302" t="s">
        <v>162</v>
      </c>
      <c r="BR31" s="278" t="str">
        <f t="shared" si="24"/>
        <v>-</v>
      </c>
      <c r="BS31" s="279" t="str">
        <f t="shared" si="53"/>
        <v/>
      </c>
      <c r="BT31" s="280"/>
      <c r="BU31" s="278" t="str">
        <f t="shared" si="25"/>
        <v>-</v>
      </c>
      <c r="BV31" s="279" t="str">
        <f t="shared" si="54"/>
        <v/>
      </c>
      <c r="BX31" s="278" t="str">
        <f t="shared" si="26"/>
        <v>-</v>
      </c>
      <c r="BY31" s="279" t="str">
        <f t="shared" si="55"/>
        <v/>
      </c>
      <c r="CA31" s="278" t="str">
        <f t="shared" si="27"/>
        <v>-</v>
      </c>
      <c r="CB31" s="279" t="str">
        <f t="shared" si="56"/>
        <v/>
      </c>
      <c r="CD31" s="278" t="str">
        <f t="shared" si="28"/>
        <v>-</v>
      </c>
      <c r="CE31" s="279" t="str">
        <f t="shared" si="57"/>
        <v/>
      </c>
      <c r="CG31" s="278" t="str">
        <f t="shared" si="29"/>
        <v>-</v>
      </c>
      <c r="CH31" s="279" t="str">
        <f t="shared" si="58"/>
        <v/>
      </c>
      <c r="CJ31" s="278">
        <f t="shared" si="30"/>
        <v>3989</v>
      </c>
      <c r="CK31" s="279" t="str">
        <f t="shared" si="59"/>
        <v/>
      </c>
      <c r="CM31" s="278" t="str">
        <f t="shared" si="31"/>
        <v>-</v>
      </c>
      <c r="CN31" s="279" t="str">
        <f t="shared" si="60"/>
        <v/>
      </c>
      <c r="CP31" s="278" t="str">
        <f t="shared" si="32"/>
        <v>-</v>
      </c>
      <c r="CQ31" s="279" t="str">
        <f t="shared" si="61"/>
        <v/>
      </c>
      <c r="CS31" s="278" t="str">
        <f t="shared" si="33"/>
        <v>-</v>
      </c>
      <c r="CT31" s="279" t="str">
        <f t="shared" si="62"/>
        <v/>
      </c>
      <c r="CU31" s="271"/>
      <c r="CV31" s="165"/>
      <c r="CW31" s="13"/>
      <c r="CX31"/>
      <c r="DA31"/>
    </row>
    <row r="32" spans="1:105" ht="20.25" x14ac:dyDescent="0.3">
      <c r="A32" s="13"/>
      <c r="B32" s="226">
        <v>20</v>
      </c>
      <c r="C32" s="203" t="str">
        <f t="shared" si="70"/>
        <v>1st</v>
      </c>
      <c r="D32" s="228" t="str">
        <f t="shared" si="34"/>
        <v/>
      </c>
      <c r="E32" s="296" t="str">
        <f t="shared" si="35"/>
        <v/>
      </c>
      <c r="F32" s="229" t="str">
        <f t="shared" si="36"/>
        <v/>
      </c>
      <c r="G32" s="229" t="str">
        <f t="shared" si="37"/>
        <v/>
      </c>
      <c r="H32" s="186" t="s">
        <v>188</v>
      </c>
      <c r="I32" s="326" t="s">
        <v>190</v>
      </c>
      <c r="J32" s="166" t="s">
        <v>156</v>
      </c>
      <c r="K32" s="223"/>
      <c r="L32" t="s">
        <v>182</v>
      </c>
      <c r="M32" s="232"/>
      <c r="N32" s="232"/>
      <c r="O32" s="213">
        <f t="shared" si="38"/>
        <v>2719</v>
      </c>
      <c r="P32" s="316">
        <v>0</v>
      </c>
      <c r="Q32" s="309">
        <v>45</v>
      </c>
      <c r="R32" s="312">
        <v>19</v>
      </c>
      <c r="S32" s="287"/>
      <c r="T32" s="217" t="str">
        <f t="shared" si="2"/>
        <v>1st</v>
      </c>
      <c r="U32" s="218">
        <f t="shared" si="3"/>
        <v>1</v>
      </c>
      <c r="V32" s="234" t="str">
        <f t="shared" si="64"/>
        <v/>
      </c>
      <c r="W32" s="235">
        <f t="shared" si="39"/>
        <v>1</v>
      </c>
      <c r="X32" s="236">
        <v>20</v>
      </c>
      <c r="Y32" s="268" t="str">
        <f t="shared" si="5"/>
        <v>RECORD!</v>
      </c>
      <c r="Z32" s="306"/>
      <c r="AA32" s="139" t="b">
        <f t="shared" si="6"/>
        <v>1</v>
      </c>
      <c r="AB32" s="43" t="b">
        <f t="shared" si="7"/>
        <v>0</v>
      </c>
      <c r="AC32" s="43" t="b">
        <f t="shared" si="8"/>
        <v>0</v>
      </c>
      <c r="AD32" s="39" t="str">
        <f t="shared" si="9"/>
        <v>1st</v>
      </c>
      <c r="AE32" s="44">
        <v>20</v>
      </c>
      <c r="AF32" s="45" t="s">
        <v>28</v>
      </c>
      <c r="AG32" s="140"/>
      <c r="AH32" s="156"/>
      <c r="AI32" s="151" t="b">
        <f t="shared" si="10"/>
        <v>0</v>
      </c>
      <c r="AJ32" s="152" t="str">
        <f t="shared" si="11"/>
        <v/>
      </c>
      <c r="AK32" s="153" t="str">
        <f t="shared" si="40"/>
        <v/>
      </c>
      <c r="AL32" s="154" t="str">
        <f t="shared" si="41"/>
        <v/>
      </c>
      <c r="AM32" s="155" t="str">
        <f t="shared" si="12"/>
        <v/>
      </c>
      <c r="AN32" s="155">
        <f t="shared" si="42"/>
        <v>78</v>
      </c>
      <c r="AO32" s="159"/>
      <c r="AP32" s="151" t="b">
        <f t="shared" si="13"/>
        <v>0</v>
      </c>
      <c r="AQ32" s="152" t="str">
        <f t="shared" si="43"/>
        <v/>
      </c>
      <c r="AR32" s="153" t="str">
        <f t="shared" si="44"/>
        <v/>
      </c>
      <c r="AS32" s="154" t="str">
        <f t="shared" si="45"/>
        <v/>
      </c>
      <c r="AT32" s="155" t="str">
        <f t="shared" si="14"/>
        <v/>
      </c>
      <c r="AU32" s="155">
        <f t="shared" si="46"/>
        <v>70</v>
      </c>
      <c r="AV32" s="159"/>
      <c r="AW32" s="153" t="b">
        <f t="shared" si="15"/>
        <v>0</v>
      </c>
      <c r="AX32" s="152" t="str">
        <f t="shared" si="16"/>
        <v/>
      </c>
      <c r="AY32" s="153" t="str">
        <f t="shared" si="47"/>
        <v/>
      </c>
      <c r="AZ32" s="154" t="str">
        <f t="shared" si="48"/>
        <v/>
      </c>
      <c r="BA32" s="155" t="str">
        <f t="shared" si="49"/>
        <v/>
      </c>
      <c r="BB32" s="155">
        <f t="shared" si="50"/>
        <v>80</v>
      </c>
      <c r="BC32" s="159"/>
      <c r="BD32" s="153" t="b">
        <f t="shared" si="18"/>
        <v>0</v>
      </c>
      <c r="BE32" s="152" t="str">
        <f t="shared" si="19"/>
        <v/>
      </c>
      <c r="BF32" s="153" t="str">
        <f t="shared" si="20"/>
        <v/>
      </c>
      <c r="BG32" s="154" t="str">
        <f t="shared" si="51"/>
        <v/>
      </c>
      <c r="BH32" s="155" t="str">
        <f t="shared" si="21"/>
        <v/>
      </c>
      <c r="BI32" s="155">
        <f t="shared" si="52"/>
        <v>79</v>
      </c>
      <c r="BJ32" s="68" t="str">
        <f t="shared" si="22"/>
        <v/>
      </c>
      <c r="BK32" s="13"/>
      <c r="BL32" s="113" t="str">
        <f t="shared" si="23"/>
        <v/>
      </c>
      <c r="BM32" s="112" t="str">
        <f>IF(CH11=-9999,"X",CH11)</f>
        <v>X</v>
      </c>
      <c r="BN32" s="104" t="s">
        <v>146</v>
      </c>
      <c r="BO32" s="105">
        <f t="shared" si="66"/>
        <v>0</v>
      </c>
      <c r="BP32"/>
      <c r="BQ32" s="61"/>
      <c r="BR32" s="278" t="str">
        <f t="shared" si="24"/>
        <v>-</v>
      </c>
      <c r="BS32" s="279" t="str">
        <f t="shared" si="53"/>
        <v/>
      </c>
      <c r="BT32" s="280"/>
      <c r="BU32" s="278" t="str">
        <f t="shared" si="25"/>
        <v>-</v>
      </c>
      <c r="BV32" s="279" t="str">
        <f t="shared" si="54"/>
        <v/>
      </c>
      <c r="BX32" s="278" t="str">
        <f t="shared" si="26"/>
        <v>-</v>
      </c>
      <c r="BY32" s="279" t="str">
        <f t="shared" si="55"/>
        <v/>
      </c>
      <c r="CA32" s="278" t="str">
        <f t="shared" si="27"/>
        <v>-</v>
      </c>
      <c r="CB32" s="279" t="str">
        <f t="shared" si="56"/>
        <v/>
      </c>
      <c r="CD32" s="278" t="str">
        <f t="shared" si="28"/>
        <v>-</v>
      </c>
      <c r="CE32" s="279" t="str">
        <f t="shared" si="57"/>
        <v/>
      </c>
      <c r="CG32" s="278" t="str">
        <f t="shared" si="29"/>
        <v>-</v>
      </c>
      <c r="CH32" s="279" t="str">
        <f t="shared" si="58"/>
        <v/>
      </c>
      <c r="CJ32" s="278" t="str">
        <f t="shared" si="30"/>
        <v>-</v>
      </c>
      <c r="CK32" s="279" t="str">
        <f t="shared" si="59"/>
        <v/>
      </c>
      <c r="CM32" s="278" t="str">
        <f t="shared" si="31"/>
        <v>-</v>
      </c>
      <c r="CN32" s="279" t="str">
        <f t="shared" si="60"/>
        <v/>
      </c>
      <c r="CP32" s="278" t="str">
        <f t="shared" si="32"/>
        <v>-</v>
      </c>
      <c r="CQ32" s="279" t="str">
        <f t="shared" si="61"/>
        <v/>
      </c>
      <c r="CS32" s="278" t="str">
        <f t="shared" si="33"/>
        <v>-</v>
      </c>
      <c r="CT32" s="279" t="str">
        <f t="shared" si="62"/>
        <v/>
      </c>
      <c r="CU32" s="271"/>
      <c r="CV32" s="165"/>
      <c r="CW32" s="13"/>
      <c r="CX32"/>
      <c r="DA32"/>
    </row>
    <row r="33" spans="1:105" ht="20.25" x14ac:dyDescent="0.3">
      <c r="A33" s="13"/>
      <c r="B33" s="237">
        <v>21</v>
      </c>
      <c r="C33" s="238" t="s">
        <v>122</v>
      </c>
      <c r="D33" s="239" t="str">
        <f t="shared" si="34"/>
        <v/>
      </c>
      <c r="E33" s="298" t="str">
        <f t="shared" si="35"/>
        <v/>
      </c>
      <c r="F33" s="240" t="str">
        <f t="shared" si="36"/>
        <v/>
      </c>
      <c r="G33" s="240" t="str">
        <f t="shared" si="37"/>
        <v/>
      </c>
      <c r="H33" s="186"/>
      <c r="I33" s="319" t="s">
        <v>173</v>
      </c>
      <c r="J33" s="224" t="s">
        <v>79</v>
      </c>
      <c r="K33" s="225"/>
      <c r="L33" t="s">
        <v>183</v>
      </c>
      <c r="M33" s="243" t="s">
        <v>187</v>
      </c>
      <c r="N33" s="243"/>
      <c r="O33" s="213" t="str">
        <f t="shared" si="38"/>
        <v>X</v>
      </c>
      <c r="P33" s="317"/>
      <c r="Q33" s="310"/>
      <c r="R33" s="313"/>
      <c r="S33" s="243"/>
      <c r="T33" s="286" t="s">
        <v>122</v>
      </c>
      <c r="U33" s="218" t="str">
        <f t="shared" si="3"/>
        <v/>
      </c>
      <c r="V33" s="247" t="str">
        <f t="shared" si="64"/>
        <v>=</v>
      </c>
      <c r="W33" s="248">
        <f t="shared" si="39"/>
        <v>62</v>
      </c>
      <c r="X33" s="249">
        <v>21</v>
      </c>
      <c r="Y33" s="269" t="str">
        <f t="shared" si="5"/>
        <v/>
      </c>
      <c r="Z33" s="306"/>
      <c r="AA33" s="141" t="b">
        <f t="shared" si="6"/>
        <v>0</v>
      </c>
      <c r="AB33" s="46" t="b">
        <f t="shared" si="7"/>
        <v>0</v>
      </c>
      <c r="AC33" s="46" t="b">
        <f t="shared" si="8"/>
        <v>0</v>
      </c>
      <c r="AD33" s="39" t="str">
        <f t="shared" si="9"/>
        <v/>
      </c>
      <c r="AE33" s="47">
        <v>21</v>
      </c>
      <c r="AF33" s="48" t="s">
        <v>29</v>
      </c>
      <c r="AG33" s="142"/>
      <c r="AH33" s="156"/>
      <c r="AI33" s="151" t="b">
        <f t="shared" si="10"/>
        <v>0</v>
      </c>
      <c r="AJ33" s="152" t="str">
        <f t="shared" si="11"/>
        <v/>
      </c>
      <c r="AK33" s="153" t="str">
        <f t="shared" si="40"/>
        <v/>
      </c>
      <c r="AL33" s="154" t="str">
        <f t="shared" si="41"/>
        <v/>
      </c>
      <c r="AM33" s="155" t="str">
        <f t="shared" si="12"/>
        <v/>
      </c>
      <c r="AN33" s="155">
        <f t="shared" si="42"/>
        <v>78</v>
      </c>
      <c r="AO33" s="159"/>
      <c r="AP33" s="151" t="b">
        <f t="shared" si="13"/>
        <v>0</v>
      </c>
      <c r="AQ33" s="152" t="str">
        <f t="shared" si="43"/>
        <v/>
      </c>
      <c r="AR33" s="153" t="str">
        <f t="shared" si="44"/>
        <v/>
      </c>
      <c r="AS33" s="154" t="str">
        <f t="shared" si="45"/>
        <v/>
      </c>
      <c r="AT33" s="155" t="str">
        <f t="shared" si="14"/>
        <v/>
      </c>
      <c r="AU33" s="155">
        <f t="shared" si="46"/>
        <v>70</v>
      </c>
      <c r="AV33" s="159"/>
      <c r="AW33" s="153" t="b">
        <f t="shared" si="15"/>
        <v>0</v>
      </c>
      <c r="AX33" s="152" t="str">
        <f t="shared" si="16"/>
        <v/>
      </c>
      <c r="AY33" s="153" t="str">
        <f t="shared" si="47"/>
        <v/>
      </c>
      <c r="AZ33" s="154" t="str">
        <f t="shared" si="48"/>
        <v/>
      </c>
      <c r="BA33" s="155" t="str">
        <f t="shared" si="49"/>
        <v/>
      </c>
      <c r="BB33" s="155">
        <f t="shared" si="50"/>
        <v>80</v>
      </c>
      <c r="BC33" s="159"/>
      <c r="BD33" s="153" t="b">
        <f t="shared" si="18"/>
        <v>0</v>
      </c>
      <c r="BE33" s="152" t="str">
        <f t="shared" si="19"/>
        <v/>
      </c>
      <c r="BF33" s="153" t="str">
        <f t="shared" si="20"/>
        <v/>
      </c>
      <c r="BG33" s="154" t="str">
        <f t="shared" si="51"/>
        <v/>
      </c>
      <c r="BH33" s="155" t="str">
        <f t="shared" si="21"/>
        <v/>
      </c>
      <c r="BI33" s="155">
        <f t="shared" si="52"/>
        <v>79</v>
      </c>
      <c r="BJ33" s="68" t="str">
        <f t="shared" si="22"/>
        <v/>
      </c>
      <c r="BK33" s="13"/>
      <c r="BL33" s="113" t="str">
        <f t="shared" si="23"/>
        <v/>
      </c>
      <c r="BM33" s="112" t="str">
        <f>IF(CK11=-9999,"X",CK11)</f>
        <v>X</v>
      </c>
      <c r="BN33" s="71" t="s">
        <v>147</v>
      </c>
      <c r="BO33" s="72">
        <f t="shared" si="66"/>
        <v>1</v>
      </c>
      <c r="BP33"/>
      <c r="BQ33" s="61"/>
      <c r="BR33" s="278" t="str">
        <f t="shared" si="24"/>
        <v>-</v>
      </c>
      <c r="BS33" s="279" t="str">
        <f t="shared" si="53"/>
        <v/>
      </c>
      <c r="BT33" s="280"/>
      <c r="BU33" s="278" t="str">
        <f t="shared" si="25"/>
        <v>-</v>
      </c>
      <c r="BV33" s="279" t="str">
        <f t="shared" si="54"/>
        <v/>
      </c>
      <c r="BX33" s="278" t="str">
        <f t="shared" si="26"/>
        <v>-</v>
      </c>
      <c r="BY33" s="279" t="str">
        <f t="shared" si="55"/>
        <v/>
      </c>
      <c r="CA33" s="278" t="str">
        <f t="shared" si="27"/>
        <v>-</v>
      </c>
      <c r="CB33" s="279" t="str">
        <f t="shared" si="56"/>
        <v/>
      </c>
      <c r="CD33" s="278" t="str">
        <f t="shared" si="28"/>
        <v>-</v>
      </c>
      <c r="CE33" s="279" t="str">
        <f t="shared" si="57"/>
        <v/>
      </c>
      <c r="CG33" s="278" t="str">
        <f t="shared" si="29"/>
        <v>-</v>
      </c>
      <c r="CH33" s="279" t="str">
        <f t="shared" si="58"/>
        <v/>
      </c>
      <c r="CJ33" s="278" t="str">
        <f t="shared" si="30"/>
        <v>-</v>
      </c>
      <c r="CK33" s="279" t="str">
        <f t="shared" si="59"/>
        <v/>
      </c>
      <c r="CM33" s="278" t="str">
        <f t="shared" si="31"/>
        <v>-</v>
      </c>
      <c r="CN33" s="279" t="str">
        <f t="shared" si="60"/>
        <v/>
      </c>
      <c r="CP33" s="278" t="str">
        <f t="shared" si="32"/>
        <v>-</v>
      </c>
      <c r="CQ33" s="279" t="str">
        <f t="shared" si="61"/>
        <v/>
      </c>
      <c r="CS33" s="278" t="str">
        <f t="shared" si="33"/>
        <v>-</v>
      </c>
      <c r="CT33" s="279" t="str">
        <f t="shared" si="62"/>
        <v/>
      </c>
      <c r="CU33" s="271"/>
      <c r="CV33" s="165"/>
      <c r="CW33" s="13"/>
      <c r="CX33"/>
      <c r="DA33"/>
    </row>
    <row r="34" spans="1:105" ht="20.25" x14ac:dyDescent="0.3">
      <c r="A34" s="13"/>
      <c r="B34" s="202">
        <v>22</v>
      </c>
      <c r="C34" s="203" t="str">
        <f t="shared" ref="C34:C45" si="71">T34</f>
        <v>14th</v>
      </c>
      <c r="D34" s="204" t="str">
        <f t="shared" si="34"/>
        <v/>
      </c>
      <c r="E34" s="205" t="str">
        <f t="shared" si="35"/>
        <v/>
      </c>
      <c r="F34" s="206" t="str">
        <f t="shared" si="36"/>
        <v/>
      </c>
      <c r="G34" s="206" t="str">
        <f t="shared" si="37"/>
        <v/>
      </c>
      <c r="H34" s="186" t="s">
        <v>189</v>
      </c>
      <c r="I34" s="319" t="s">
        <v>174</v>
      </c>
      <c r="J34" s="208" t="s">
        <v>79</v>
      </c>
      <c r="K34" s="209"/>
      <c r="L34" t="s">
        <v>76</v>
      </c>
      <c r="M34" s="212"/>
      <c r="N34" s="212"/>
      <c r="O34" s="213">
        <f t="shared" si="38"/>
        <v>3840</v>
      </c>
      <c r="P34" s="315">
        <v>1</v>
      </c>
      <c r="Q34" s="308">
        <v>4</v>
      </c>
      <c r="R34" s="311">
        <v>0</v>
      </c>
      <c r="S34" s="212"/>
      <c r="T34" s="217" t="str">
        <f t="shared" si="2"/>
        <v>14th</v>
      </c>
      <c r="U34" s="218">
        <f t="shared" si="3"/>
        <v>14</v>
      </c>
      <c r="V34" s="219" t="str">
        <f t="shared" si="64"/>
        <v/>
      </c>
      <c r="W34" s="220">
        <f t="shared" si="39"/>
        <v>1</v>
      </c>
      <c r="X34" s="221">
        <v>22</v>
      </c>
      <c r="Y34" s="222"/>
      <c r="Z34" s="306"/>
      <c r="AA34" s="138" t="b">
        <f t="shared" si="6"/>
        <v>0</v>
      </c>
      <c r="AB34" s="38" t="b">
        <f t="shared" si="7"/>
        <v>0</v>
      </c>
      <c r="AC34" s="38" t="b">
        <f t="shared" si="8"/>
        <v>0</v>
      </c>
      <c r="AD34" s="39" t="str">
        <f t="shared" si="9"/>
        <v>14th</v>
      </c>
      <c r="AE34" s="40">
        <v>22</v>
      </c>
      <c r="AF34" s="41" t="s">
        <v>30</v>
      </c>
      <c r="AG34" s="42"/>
      <c r="AH34" s="156"/>
      <c r="AI34" s="151" t="b">
        <f t="shared" si="10"/>
        <v>0</v>
      </c>
      <c r="AJ34" s="152" t="str">
        <f t="shared" si="11"/>
        <v/>
      </c>
      <c r="AK34" s="153" t="str">
        <f t="shared" si="40"/>
        <v/>
      </c>
      <c r="AL34" s="154" t="str">
        <f t="shared" si="41"/>
        <v/>
      </c>
      <c r="AM34" s="155" t="str">
        <f t="shared" si="12"/>
        <v/>
      </c>
      <c r="AN34" s="155">
        <f t="shared" si="42"/>
        <v>78</v>
      </c>
      <c r="AO34" s="159"/>
      <c r="AP34" s="151" t="b">
        <f t="shared" si="13"/>
        <v>0</v>
      </c>
      <c r="AQ34" s="152" t="str">
        <f t="shared" si="43"/>
        <v/>
      </c>
      <c r="AR34" s="153" t="str">
        <f t="shared" si="44"/>
        <v/>
      </c>
      <c r="AS34" s="154" t="str">
        <f t="shared" si="45"/>
        <v/>
      </c>
      <c r="AT34" s="155" t="str">
        <f t="shared" si="14"/>
        <v/>
      </c>
      <c r="AU34" s="155">
        <f t="shared" si="46"/>
        <v>70</v>
      </c>
      <c r="AV34" s="159"/>
      <c r="AW34" s="153" t="b">
        <f t="shared" si="15"/>
        <v>0</v>
      </c>
      <c r="AX34" s="152" t="str">
        <f t="shared" si="16"/>
        <v/>
      </c>
      <c r="AY34" s="153" t="str">
        <f t="shared" si="47"/>
        <v/>
      </c>
      <c r="AZ34" s="154" t="str">
        <f t="shared" si="48"/>
        <v/>
      </c>
      <c r="BA34" s="155" t="str">
        <f t="shared" si="49"/>
        <v/>
      </c>
      <c r="BB34" s="155">
        <f t="shared" si="50"/>
        <v>80</v>
      </c>
      <c r="BC34" s="159"/>
      <c r="BD34" s="153" t="b">
        <f t="shared" si="18"/>
        <v>0</v>
      </c>
      <c r="BE34" s="152" t="str">
        <f t="shared" si="19"/>
        <v/>
      </c>
      <c r="BF34" s="153" t="str">
        <f t="shared" si="20"/>
        <v/>
      </c>
      <c r="BG34" s="154" t="str">
        <f t="shared" si="51"/>
        <v/>
      </c>
      <c r="BH34" s="155" t="str">
        <f t="shared" si="21"/>
        <v/>
      </c>
      <c r="BI34" s="155">
        <f t="shared" si="52"/>
        <v>79</v>
      </c>
      <c r="BJ34" s="68" t="str">
        <f t="shared" si="22"/>
        <v/>
      </c>
      <c r="BK34" s="13"/>
      <c r="BL34" s="113" t="str">
        <f t="shared" si="23"/>
        <v/>
      </c>
      <c r="BM34" s="112" t="str">
        <f>IF(CN11=-9999,"X",CN11)</f>
        <v>X</v>
      </c>
      <c r="BN34" s="100" t="s">
        <v>148</v>
      </c>
      <c r="BO34" s="101">
        <f t="shared" si="66"/>
        <v>0</v>
      </c>
      <c r="BP34"/>
      <c r="BQ34" s="61"/>
      <c r="BR34" s="278" t="str">
        <f t="shared" si="24"/>
        <v>-</v>
      </c>
      <c r="BS34" s="279" t="str">
        <f t="shared" si="53"/>
        <v/>
      </c>
      <c r="BT34" s="280"/>
      <c r="BU34" s="278" t="str">
        <f t="shared" si="25"/>
        <v>-</v>
      </c>
      <c r="BV34" s="279" t="str">
        <f t="shared" si="54"/>
        <v/>
      </c>
      <c r="BX34" s="278">
        <f t="shared" si="26"/>
        <v>3840</v>
      </c>
      <c r="BY34" s="279" t="str">
        <f t="shared" si="55"/>
        <v/>
      </c>
      <c r="CA34" s="278" t="str">
        <f t="shared" si="27"/>
        <v>-</v>
      </c>
      <c r="CB34" s="279" t="str">
        <f t="shared" si="56"/>
        <v/>
      </c>
      <c r="CD34" s="278" t="str">
        <f t="shared" si="28"/>
        <v>-</v>
      </c>
      <c r="CE34" s="279" t="str">
        <f t="shared" si="57"/>
        <v/>
      </c>
      <c r="CG34" s="278" t="str">
        <f t="shared" si="29"/>
        <v>-</v>
      </c>
      <c r="CH34" s="279" t="str">
        <f t="shared" si="58"/>
        <v/>
      </c>
      <c r="CJ34" s="278" t="str">
        <f t="shared" si="30"/>
        <v>-</v>
      </c>
      <c r="CK34" s="279" t="str">
        <f t="shared" si="59"/>
        <v/>
      </c>
      <c r="CM34" s="278" t="str">
        <f t="shared" si="31"/>
        <v>-</v>
      </c>
      <c r="CN34" s="279" t="str">
        <f t="shared" si="60"/>
        <v/>
      </c>
      <c r="CP34" s="278" t="str">
        <f t="shared" si="32"/>
        <v>-</v>
      </c>
      <c r="CQ34" s="279" t="str">
        <f t="shared" si="61"/>
        <v/>
      </c>
      <c r="CS34" s="278" t="str">
        <f t="shared" si="33"/>
        <v>-</v>
      </c>
      <c r="CT34" s="279" t="str">
        <f t="shared" si="62"/>
        <v/>
      </c>
      <c r="CU34" s="271"/>
      <c r="CV34" s="165"/>
      <c r="CW34" s="13"/>
      <c r="CX34"/>
      <c r="DA34"/>
    </row>
    <row r="35" spans="1:105" ht="20.25" x14ac:dyDescent="0.3">
      <c r="A35" s="13"/>
      <c r="B35" s="202">
        <v>23</v>
      </c>
      <c r="C35" s="203" t="str">
        <f t="shared" si="71"/>
        <v>DNS</v>
      </c>
      <c r="D35" s="204" t="str">
        <f t="shared" si="34"/>
        <v/>
      </c>
      <c r="E35" s="205" t="str">
        <f t="shared" si="35"/>
        <v/>
      </c>
      <c r="F35" s="206" t="str">
        <f t="shared" si="36"/>
        <v/>
      </c>
      <c r="G35" s="206" t="str">
        <f t="shared" si="37"/>
        <v/>
      </c>
      <c r="H35" s="186"/>
      <c r="I35" s="319" t="s">
        <v>175</v>
      </c>
      <c r="J35" s="208" t="s">
        <v>78</v>
      </c>
      <c r="K35" s="209"/>
      <c r="L35" t="s">
        <v>75</v>
      </c>
      <c r="M35" s="212" t="s">
        <v>187</v>
      </c>
      <c r="N35" s="212"/>
      <c r="O35" s="213" t="str">
        <f t="shared" si="38"/>
        <v>X</v>
      </c>
      <c r="P35" s="315"/>
      <c r="Q35" s="308"/>
      <c r="R35" s="311"/>
      <c r="S35" s="212"/>
      <c r="T35" s="217" t="str">
        <f t="shared" si="2"/>
        <v>DNS</v>
      </c>
      <c r="U35" s="218" t="str">
        <f t="shared" si="3"/>
        <v/>
      </c>
      <c r="V35" s="219" t="str">
        <f t="shared" si="64"/>
        <v>=</v>
      </c>
      <c r="W35" s="220">
        <f t="shared" si="39"/>
        <v>62</v>
      </c>
      <c r="X35" s="221">
        <v>23</v>
      </c>
      <c r="Y35" s="222" t="str">
        <f t="shared" ref="Y35:Y66" si="72">IF(O35=0,"",IF(O35&lt;$R$1,"RECORD!",((IF(AND(K35="F",O35&lt;$R$2),"RECORD!",((IF(AND(OR(J35="Jv",J35="J"),(O35&lt;$P$3)),"RECORD!",(IF(AND(OR(J35="Jv",J35="J"),(O35&lt;$P$4),K35="F"),"RECORD!",""))))))))))</f>
        <v/>
      </c>
      <c r="Z35" s="306"/>
      <c r="AA35" s="138" t="b">
        <f t="shared" si="6"/>
        <v>0</v>
      </c>
      <c r="AB35" s="38" t="b">
        <f t="shared" si="7"/>
        <v>0</v>
      </c>
      <c r="AC35" s="38" t="b">
        <f t="shared" si="8"/>
        <v>0</v>
      </c>
      <c r="AD35" s="39" t="str">
        <f t="shared" si="9"/>
        <v/>
      </c>
      <c r="AE35" s="40">
        <v>23</v>
      </c>
      <c r="AF35" s="41" t="s">
        <v>31</v>
      </c>
      <c r="AG35" s="42"/>
      <c r="AH35" s="156"/>
      <c r="AI35" s="151" t="b">
        <f t="shared" si="10"/>
        <v>0</v>
      </c>
      <c r="AJ35" s="152" t="str">
        <f t="shared" si="11"/>
        <v/>
      </c>
      <c r="AK35" s="153" t="str">
        <f t="shared" si="40"/>
        <v/>
      </c>
      <c r="AL35" s="154" t="str">
        <f t="shared" si="41"/>
        <v/>
      </c>
      <c r="AM35" s="155" t="str">
        <f t="shared" si="12"/>
        <v/>
      </c>
      <c r="AN35" s="155">
        <f t="shared" si="42"/>
        <v>78</v>
      </c>
      <c r="AO35" s="159"/>
      <c r="AP35" s="151" t="b">
        <f t="shared" si="13"/>
        <v>1</v>
      </c>
      <c r="AQ35" s="152" t="str">
        <f t="shared" si="43"/>
        <v/>
      </c>
      <c r="AR35" s="153" t="str">
        <f t="shared" si="44"/>
        <v/>
      </c>
      <c r="AS35" s="154" t="str">
        <f t="shared" si="45"/>
        <v/>
      </c>
      <c r="AT35" s="155" t="str">
        <f t="shared" si="14"/>
        <v/>
      </c>
      <c r="AU35" s="155">
        <f t="shared" si="46"/>
        <v>70</v>
      </c>
      <c r="AV35" s="159"/>
      <c r="AW35" s="153" t="b">
        <f t="shared" si="15"/>
        <v>0</v>
      </c>
      <c r="AX35" s="152" t="str">
        <f t="shared" si="16"/>
        <v/>
      </c>
      <c r="AY35" s="153" t="str">
        <f t="shared" si="47"/>
        <v/>
      </c>
      <c r="AZ35" s="154" t="str">
        <f t="shared" si="48"/>
        <v/>
      </c>
      <c r="BA35" s="155" t="str">
        <f t="shared" si="49"/>
        <v/>
      </c>
      <c r="BB35" s="155">
        <f t="shared" si="50"/>
        <v>80</v>
      </c>
      <c r="BC35" s="159"/>
      <c r="BD35" s="153" t="b">
        <f t="shared" si="18"/>
        <v>0</v>
      </c>
      <c r="BE35" s="152" t="str">
        <f t="shared" si="19"/>
        <v/>
      </c>
      <c r="BF35" s="153" t="str">
        <f t="shared" si="20"/>
        <v/>
      </c>
      <c r="BG35" s="154" t="str">
        <f t="shared" si="51"/>
        <v/>
      </c>
      <c r="BH35" s="155" t="str">
        <f t="shared" si="21"/>
        <v/>
      </c>
      <c r="BI35" s="155">
        <f t="shared" si="52"/>
        <v>79</v>
      </c>
      <c r="BJ35" s="68" t="str">
        <f t="shared" si="22"/>
        <v/>
      </c>
      <c r="BK35" s="13"/>
      <c r="BL35" s="113" t="str">
        <f t="shared" si="23"/>
        <v/>
      </c>
      <c r="BM35" s="112" t="str">
        <f>IF(CQ11=-9999,"X",CQ11)</f>
        <v>X</v>
      </c>
      <c r="BN35" s="108" t="s">
        <v>108</v>
      </c>
      <c r="BO35" s="109">
        <f t="shared" si="66"/>
        <v>1</v>
      </c>
      <c r="BP35"/>
      <c r="BQ35" s="61"/>
      <c r="BR35" s="278" t="str">
        <f t="shared" si="24"/>
        <v>-</v>
      </c>
      <c r="BS35" s="279" t="str">
        <f t="shared" si="53"/>
        <v/>
      </c>
      <c r="BT35" s="280"/>
      <c r="BU35" s="278" t="str">
        <f t="shared" si="25"/>
        <v>X</v>
      </c>
      <c r="BV35" s="279" t="e">
        <f t="shared" si="54"/>
        <v>#VALUE!</v>
      </c>
      <c r="BX35" s="278" t="str">
        <f t="shared" si="26"/>
        <v>-</v>
      </c>
      <c r="BY35" s="279" t="str">
        <f t="shared" si="55"/>
        <v/>
      </c>
      <c r="CA35" s="278" t="str">
        <f t="shared" si="27"/>
        <v>-</v>
      </c>
      <c r="CB35" s="279" t="str">
        <f t="shared" si="56"/>
        <v/>
      </c>
      <c r="CD35" s="278" t="str">
        <f t="shared" si="28"/>
        <v>-</v>
      </c>
      <c r="CE35" s="279" t="str">
        <f t="shared" si="57"/>
        <v/>
      </c>
      <c r="CG35" s="278" t="str">
        <f t="shared" si="29"/>
        <v>-</v>
      </c>
      <c r="CH35" s="279" t="str">
        <f t="shared" si="58"/>
        <v/>
      </c>
      <c r="CJ35" s="278" t="str">
        <f t="shared" si="30"/>
        <v>-</v>
      </c>
      <c r="CK35" s="279" t="str">
        <f t="shared" si="59"/>
        <v/>
      </c>
      <c r="CM35" s="278" t="str">
        <f t="shared" si="31"/>
        <v>-</v>
      </c>
      <c r="CN35" s="279" t="str">
        <f t="shared" si="60"/>
        <v/>
      </c>
      <c r="CP35" s="278" t="str">
        <f t="shared" si="32"/>
        <v>-</v>
      </c>
      <c r="CQ35" s="279" t="str">
        <f t="shared" si="61"/>
        <v/>
      </c>
      <c r="CS35" s="278" t="str">
        <f t="shared" si="33"/>
        <v>-</v>
      </c>
      <c r="CT35" s="279" t="str">
        <f t="shared" si="62"/>
        <v/>
      </c>
      <c r="CU35" s="271"/>
      <c r="CV35" s="165"/>
      <c r="CW35" s="13"/>
      <c r="CX35"/>
      <c r="DA35"/>
    </row>
    <row r="36" spans="1:105" ht="20.25" x14ac:dyDescent="0.3">
      <c r="A36" s="13"/>
      <c r="B36" s="202">
        <v>24</v>
      </c>
      <c r="C36" s="203" t="str">
        <f t="shared" si="71"/>
        <v>11th</v>
      </c>
      <c r="D36" s="204" t="str">
        <f t="shared" si="34"/>
        <v/>
      </c>
      <c r="E36" s="205" t="str">
        <f t="shared" si="35"/>
        <v>5th</v>
      </c>
      <c r="F36" s="206" t="str">
        <f t="shared" si="36"/>
        <v/>
      </c>
      <c r="G36" s="206" t="str">
        <f t="shared" si="37"/>
        <v/>
      </c>
      <c r="H36" s="186" t="s">
        <v>188</v>
      </c>
      <c r="I36" s="319" t="s">
        <v>176</v>
      </c>
      <c r="J36" s="208" t="s">
        <v>78</v>
      </c>
      <c r="K36" s="209"/>
      <c r="L36" t="s">
        <v>75</v>
      </c>
      <c r="M36" s="212"/>
      <c r="N36" s="212"/>
      <c r="O36" s="213">
        <f t="shared" si="38"/>
        <v>3637</v>
      </c>
      <c r="P36" s="315">
        <v>1</v>
      </c>
      <c r="Q36" s="308">
        <v>0</v>
      </c>
      <c r="R36" s="311">
        <v>37</v>
      </c>
      <c r="S36" s="212"/>
      <c r="T36" s="217" t="str">
        <f t="shared" si="2"/>
        <v>11th</v>
      </c>
      <c r="U36" s="218">
        <f t="shared" si="3"/>
        <v>11</v>
      </c>
      <c r="V36" s="219" t="str">
        <f t="shared" si="64"/>
        <v/>
      </c>
      <c r="W36" s="220">
        <f t="shared" si="39"/>
        <v>1</v>
      </c>
      <c r="X36" s="221">
        <v>24</v>
      </c>
      <c r="Y36" s="222" t="str">
        <f t="shared" si="72"/>
        <v/>
      </c>
      <c r="Z36" s="306"/>
      <c r="AA36" s="138" t="b">
        <f t="shared" si="6"/>
        <v>0</v>
      </c>
      <c r="AB36" s="38" t="b">
        <f t="shared" si="7"/>
        <v>0</v>
      </c>
      <c r="AC36" s="38" t="b">
        <f t="shared" si="8"/>
        <v>0</v>
      </c>
      <c r="AD36" s="39" t="str">
        <f t="shared" si="9"/>
        <v>11th</v>
      </c>
      <c r="AE36" s="40">
        <v>24</v>
      </c>
      <c r="AF36" s="41" t="s">
        <v>32</v>
      </c>
      <c r="AG36" s="42"/>
      <c r="AH36" s="156"/>
      <c r="AI36" s="151" t="b">
        <f t="shared" si="10"/>
        <v>0</v>
      </c>
      <c r="AJ36" s="152" t="str">
        <f t="shared" si="11"/>
        <v/>
      </c>
      <c r="AK36" s="153" t="str">
        <f t="shared" si="40"/>
        <v/>
      </c>
      <c r="AL36" s="154" t="str">
        <f t="shared" si="41"/>
        <v/>
      </c>
      <c r="AM36" s="155" t="str">
        <f>IF(AJ36="","",(IF(AN36&gt;1,"=","")))</f>
        <v/>
      </c>
      <c r="AN36" s="155">
        <f t="shared" si="42"/>
        <v>78</v>
      </c>
      <c r="AO36" s="159"/>
      <c r="AP36" s="151" t="b">
        <f t="shared" si="13"/>
        <v>1</v>
      </c>
      <c r="AQ36" s="152">
        <f t="shared" si="43"/>
        <v>11</v>
      </c>
      <c r="AR36" s="153">
        <f t="shared" si="44"/>
        <v>5</v>
      </c>
      <c r="AS36" s="154" t="str">
        <f t="shared" si="45"/>
        <v>5th</v>
      </c>
      <c r="AT36" s="155" t="str">
        <f>IF(AQ36="","",(IF(AU36&gt;1,"=","")))</f>
        <v/>
      </c>
      <c r="AU36" s="155">
        <f t="shared" si="46"/>
        <v>1</v>
      </c>
      <c r="AV36" s="159"/>
      <c r="AW36" s="153" t="b">
        <f t="shared" si="15"/>
        <v>0</v>
      </c>
      <c r="AX36" s="152" t="str">
        <f t="shared" si="16"/>
        <v/>
      </c>
      <c r="AY36" s="153" t="str">
        <f t="shared" si="47"/>
        <v/>
      </c>
      <c r="AZ36" s="154" t="str">
        <f t="shared" si="48"/>
        <v/>
      </c>
      <c r="BA36" s="155" t="str">
        <f t="shared" si="49"/>
        <v/>
      </c>
      <c r="BB36" s="155">
        <f t="shared" si="50"/>
        <v>80</v>
      </c>
      <c r="BC36" s="159"/>
      <c r="BD36" s="153" t="b">
        <f t="shared" si="18"/>
        <v>0</v>
      </c>
      <c r="BE36" s="152" t="str">
        <f t="shared" si="19"/>
        <v/>
      </c>
      <c r="BF36" s="153" t="str">
        <f t="shared" si="20"/>
        <v/>
      </c>
      <c r="BG36" s="154" t="str">
        <f t="shared" si="51"/>
        <v/>
      </c>
      <c r="BH36" s="155" t="str">
        <f t="shared" si="21"/>
        <v/>
      </c>
      <c r="BI36" s="155">
        <f t="shared" si="52"/>
        <v>79</v>
      </c>
      <c r="BJ36" s="68" t="str">
        <f t="shared" si="22"/>
        <v/>
      </c>
      <c r="BK36" s="13"/>
      <c r="BL36" s="113" t="str">
        <f t="shared" si="23"/>
        <v/>
      </c>
      <c r="BM36" s="112" t="str">
        <f>IF(CT11=-9999,"X",CT11)</f>
        <v>X</v>
      </c>
      <c r="BN36" s="73" t="s">
        <v>149</v>
      </c>
      <c r="BO36" s="74">
        <f t="shared" si="66"/>
        <v>0</v>
      </c>
      <c r="BP36"/>
      <c r="BQ36" s="61"/>
      <c r="BR36" s="278" t="str">
        <f t="shared" si="24"/>
        <v>-</v>
      </c>
      <c r="BS36" s="279" t="str">
        <f t="shared" si="53"/>
        <v/>
      </c>
      <c r="BT36" s="280"/>
      <c r="BU36" s="278">
        <f t="shared" si="25"/>
        <v>3637</v>
      </c>
      <c r="BV36" s="279" t="str">
        <f t="shared" si="54"/>
        <v/>
      </c>
      <c r="BX36" s="278" t="str">
        <f t="shared" si="26"/>
        <v>-</v>
      </c>
      <c r="BY36" s="279" t="str">
        <f t="shared" si="55"/>
        <v/>
      </c>
      <c r="CA36" s="278" t="str">
        <f t="shared" si="27"/>
        <v>-</v>
      </c>
      <c r="CB36" s="279" t="str">
        <f t="shared" si="56"/>
        <v/>
      </c>
      <c r="CD36" s="278" t="str">
        <f t="shared" si="28"/>
        <v>-</v>
      </c>
      <c r="CE36" s="279" t="str">
        <f t="shared" si="57"/>
        <v/>
      </c>
      <c r="CG36" s="278" t="str">
        <f t="shared" si="29"/>
        <v>-</v>
      </c>
      <c r="CH36" s="279" t="str">
        <f t="shared" si="58"/>
        <v/>
      </c>
      <c r="CJ36" s="278" t="str">
        <f t="shared" si="30"/>
        <v>-</v>
      </c>
      <c r="CK36" s="279" t="str">
        <f t="shared" si="59"/>
        <v/>
      </c>
      <c r="CM36" s="278" t="str">
        <f t="shared" si="31"/>
        <v>-</v>
      </c>
      <c r="CN36" s="279" t="str">
        <f t="shared" si="60"/>
        <v/>
      </c>
      <c r="CP36" s="278" t="str">
        <f t="shared" si="32"/>
        <v>-</v>
      </c>
      <c r="CQ36" s="279" t="str">
        <f t="shared" si="61"/>
        <v/>
      </c>
      <c r="CS36" s="278" t="str">
        <f t="shared" si="33"/>
        <v>-</v>
      </c>
      <c r="CT36" s="279" t="str">
        <f t="shared" si="62"/>
        <v/>
      </c>
      <c r="CU36" s="271"/>
      <c r="CV36" s="165"/>
      <c r="CW36" s="13"/>
      <c r="CX36"/>
      <c r="DA36"/>
    </row>
    <row r="37" spans="1:105" ht="20.25" x14ac:dyDescent="0.3">
      <c r="A37" s="13"/>
      <c r="B37" s="202">
        <v>25</v>
      </c>
      <c r="C37" s="203" t="str">
        <f t="shared" si="71"/>
        <v>DNS</v>
      </c>
      <c r="D37" s="204" t="str">
        <f t="shared" si="34"/>
        <v/>
      </c>
      <c r="E37" s="205" t="str">
        <f t="shared" si="35"/>
        <v/>
      </c>
      <c r="F37" s="206" t="str">
        <f t="shared" si="36"/>
        <v/>
      </c>
      <c r="G37" s="206" t="str">
        <f t="shared" si="37"/>
        <v/>
      </c>
      <c r="H37" s="325"/>
      <c r="I37" s="323"/>
      <c r="J37" s="208"/>
      <c r="K37" s="209"/>
      <c r="L37" s="210"/>
      <c r="M37" s="212" t="s">
        <v>123</v>
      </c>
      <c r="N37" s="212"/>
      <c r="O37" s="213" t="str">
        <f t="shared" si="38"/>
        <v>X</v>
      </c>
      <c r="P37" s="315"/>
      <c r="Q37" s="308"/>
      <c r="R37" s="311"/>
      <c r="S37" s="212"/>
      <c r="T37" s="217" t="str">
        <f t="shared" si="2"/>
        <v>DNS</v>
      </c>
      <c r="U37" s="218" t="str">
        <f t="shared" si="3"/>
        <v/>
      </c>
      <c r="V37" s="219" t="str">
        <f t="shared" si="64"/>
        <v>=</v>
      </c>
      <c r="W37" s="220">
        <f t="shared" si="39"/>
        <v>62</v>
      </c>
      <c r="X37" s="221">
        <v>25</v>
      </c>
      <c r="Y37" s="222" t="str">
        <f t="shared" si="72"/>
        <v/>
      </c>
      <c r="Z37" s="306"/>
      <c r="AA37" s="138" t="b">
        <f t="shared" si="6"/>
        <v>0</v>
      </c>
      <c r="AB37" s="38" t="b">
        <f t="shared" si="7"/>
        <v>0</v>
      </c>
      <c r="AC37" s="38" t="b">
        <f t="shared" si="8"/>
        <v>0</v>
      </c>
      <c r="AD37" s="39" t="str">
        <f t="shared" si="9"/>
        <v/>
      </c>
      <c r="AE37" s="40">
        <v>25</v>
      </c>
      <c r="AF37" s="41" t="s">
        <v>33</v>
      </c>
      <c r="AG37" s="42"/>
      <c r="AH37" s="156"/>
      <c r="AI37" s="151" t="b">
        <f t="shared" si="10"/>
        <v>0</v>
      </c>
      <c r="AJ37" s="152" t="str">
        <f t="shared" si="11"/>
        <v/>
      </c>
      <c r="AK37" s="153" t="str">
        <f t="shared" si="40"/>
        <v/>
      </c>
      <c r="AL37" s="154" t="str">
        <f t="shared" si="41"/>
        <v/>
      </c>
      <c r="AM37" s="155" t="str">
        <f t="shared" ref="AM37:AM72" si="73">IF(AJ37="","",(IF(AN37&gt;1,"=","")))</f>
        <v/>
      </c>
      <c r="AN37" s="155">
        <f t="shared" si="42"/>
        <v>78</v>
      </c>
      <c r="AO37" s="159"/>
      <c r="AP37" s="151" t="b">
        <f t="shared" si="13"/>
        <v>0</v>
      </c>
      <c r="AQ37" s="152" t="str">
        <f t="shared" si="43"/>
        <v/>
      </c>
      <c r="AR37" s="153" t="str">
        <f t="shared" si="44"/>
        <v/>
      </c>
      <c r="AS37" s="154" t="str">
        <f t="shared" si="45"/>
        <v/>
      </c>
      <c r="AT37" s="155" t="str">
        <f t="shared" ref="AT37:AT92" si="74">IF(AQ37="","",(IF(AU37&gt;1,"=","")))</f>
        <v/>
      </c>
      <c r="AU37" s="155">
        <f t="shared" si="46"/>
        <v>70</v>
      </c>
      <c r="AV37" s="159"/>
      <c r="AW37" s="153" t="b">
        <f t="shared" si="15"/>
        <v>0</v>
      </c>
      <c r="AX37" s="152" t="str">
        <f t="shared" si="16"/>
        <v/>
      </c>
      <c r="AY37" s="153" t="str">
        <f t="shared" si="47"/>
        <v/>
      </c>
      <c r="AZ37" s="154" t="str">
        <f t="shared" si="48"/>
        <v/>
      </c>
      <c r="BA37" s="155" t="str">
        <f t="shared" si="49"/>
        <v/>
      </c>
      <c r="BB37" s="155">
        <f t="shared" si="50"/>
        <v>80</v>
      </c>
      <c r="BC37" s="159"/>
      <c r="BD37" s="153" t="b">
        <f t="shared" si="18"/>
        <v>0</v>
      </c>
      <c r="BE37" s="152" t="str">
        <f t="shared" si="19"/>
        <v/>
      </c>
      <c r="BF37" s="153" t="str">
        <f t="shared" si="20"/>
        <v/>
      </c>
      <c r="BG37" s="154" t="str">
        <f t="shared" si="51"/>
        <v/>
      </c>
      <c r="BH37" s="155" t="str">
        <f t="shared" si="21"/>
        <v/>
      </c>
      <c r="BI37" s="155">
        <f t="shared" si="52"/>
        <v>79</v>
      </c>
      <c r="BJ37" s="68" t="str">
        <f t="shared" si="22"/>
        <v/>
      </c>
      <c r="BK37" s="13"/>
      <c r="BL37" s="113" t="str">
        <f t="shared" si="23"/>
        <v/>
      </c>
      <c r="BM37" s="112"/>
      <c r="BN37" s="79" t="s">
        <v>151</v>
      </c>
      <c r="BO37" s="80">
        <f t="shared" si="66"/>
        <v>0</v>
      </c>
      <c r="BP37"/>
      <c r="BQ37" s="61"/>
      <c r="BR37" s="278" t="str">
        <f t="shared" si="24"/>
        <v>-</v>
      </c>
      <c r="BS37" s="279" t="str">
        <f t="shared" si="53"/>
        <v/>
      </c>
      <c r="BT37" s="280"/>
      <c r="BU37" s="278" t="str">
        <f t="shared" si="25"/>
        <v>-</v>
      </c>
      <c r="BV37" s="279" t="str">
        <f t="shared" si="54"/>
        <v/>
      </c>
      <c r="BX37" s="278" t="str">
        <f t="shared" si="26"/>
        <v>-</v>
      </c>
      <c r="BY37" s="279" t="str">
        <f t="shared" si="55"/>
        <v/>
      </c>
      <c r="CA37" s="278" t="str">
        <f t="shared" si="27"/>
        <v>-</v>
      </c>
      <c r="CB37" s="279" t="str">
        <f t="shared" si="56"/>
        <v/>
      </c>
      <c r="CD37" s="278" t="str">
        <f t="shared" si="28"/>
        <v>-</v>
      </c>
      <c r="CE37" s="279" t="str">
        <f t="shared" si="57"/>
        <v/>
      </c>
      <c r="CG37" s="278" t="str">
        <f t="shared" si="29"/>
        <v>-</v>
      </c>
      <c r="CH37" s="279" t="str">
        <f t="shared" si="58"/>
        <v/>
      </c>
      <c r="CJ37" s="278" t="str">
        <f t="shared" si="30"/>
        <v>-</v>
      </c>
      <c r="CK37" s="279" t="str">
        <f t="shared" si="59"/>
        <v/>
      </c>
      <c r="CM37" s="278" t="str">
        <f t="shared" si="31"/>
        <v>-</v>
      </c>
      <c r="CN37" s="279" t="str">
        <f t="shared" si="60"/>
        <v/>
      </c>
      <c r="CP37" s="278" t="str">
        <f t="shared" si="32"/>
        <v>-</v>
      </c>
      <c r="CQ37" s="279" t="str">
        <f t="shared" si="61"/>
        <v/>
      </c>
      <c r="CS37" s="278" t="str">
        <f t="shared" si="33"/>
        <v>X</v>
      </c>
      <c r="CT37" s="279" t="str">
        <f t="shared" si="62"/>
        <v/>
      </c>
      <c r="CU37" s="271"/>
      <c r="CV37" s="165"/>
      <c r="CW37" s="13"/>
      <c r="CX37"/>
      <c r="DA37"/>
    </row>
    <row r="38" spans="1:105" ht="20.25" x14ac:dyDescent="0.3">
      <c r="A38" s="13"/>
      <c r="B38" s="202">
        <v>26</v>
      </c>
      <c r="C38" s="203" t="str">
        <f t="shared" si="71"/>
        <v>DNS</v>
      </c>
      <c r="D38" s="204" t="str">
        <f t="shared" si="34"/>
        <v/>
      </c>
      <c r="E38" s="205" t="str">
        <f t="shared" si="35"/>
        <v/>
      </c>
      <c r="F38" s="206" t="str">
        <f t="shared" si="36"/>
        <v/>
      </c>
      <c r="G38" s="206" t="str">
        <f t="shared" si="37"/>
        <v/>
      </c>
      <c r="H38" s="206"/>
      <c r="I38" s="210"/>
      <c r="J38" s="208"/>
      <c r="K38" s="209"/>
      <c r="L38" s="210"/>
      <c r="M38" s="212" t="s">
        <v>123</v>
      </c>
      <c r="N38" s="212"/>
      <c r="O38" s="213" t="str">
        <f t="shared" si="38"/>
        <v>X</v>
      </c>
      <c r="P38" s="315"/>
      <c r="Q38" s="308"/>
      <c r="R38" s="311"/>
      <c r="S38" s="212"/>
      <c r="T38" s="217" t="str">
        <f t="shared" si="2"/>
        <v>DNS</v>
      </c>
      <c r="U38" s="218" t="str">
        <f t="shared" si="3"/>
        <v/>
      </c>
      <c r="V38" s="219" t="str">
        <f t="shared" si="64"/>
        <v>=</v>
      </c>
      <c r="W38" s="220">
        <f t="shared" si="39"/>
        <v>62</v>
      </c>
      <c r="X38" s="221">
        <v>26</v>
      </c>
      <c r="Y38" s="222" t="str">
        <f t="shared" si="72"/>
        <v/>
      </c>
      <c r="Z38" s="306"/>
      <c r="AA38" s="138" t="b">
        <f t="shared" si="6"/>
        <v>0</v>
      </c>
      <c r="AB38" s="38" t="b">
        <f t="shared" si="7"/>
        <v>0</v>
      </c>
      <c r="AC38" s="38" t="b">
        <f t="shared" si="8"/>
        <v>0</v>
      </c>
      <c r="AD38" s="39" t="str">
        <f t="shared" si="9"/>
        <v/>
      </c>
      <c r="AE38" s="40">
        <v>26</v>
      </c>
      <c r="AF38" s="41" t="s">
        <v>34</v>
      </c>
      <c r="AG38" s="42"/>
      <c r="AH38" s="156"/>
      <c r="AI38" s="151" t="b">
        <f t="shared" si="10"/>
        <v>0</v>
      </c>
      <c r="AJ38" s="152" t="str">
        <f t="shared" si="11"/>
        <v/>
      </c>
      <c r="AK38" s="153" t="str">
        <f t="shared" si="40"/>
        <v/>
      </c>
      <c r="AL38" s="154" t="str">
        <f t="shared" si="41"/>
        <v/>
      </c>
      <c r="AM38" s="155" t="str">
        <f t="shared" si="73"/>
        <v/>
      </c>
      <c r="AN38" s="155">
        <f t="shared" si="42"/>
        <v>78</v>
      </c>
      <c r="AO38" s="159"/>
      <c r="AP38" s="151" t="b">
        <f t="shared" si="13"/>
        <v>0</v>
      </c>
      <c r="AQ38" s="152" t="str">
        <f t="shared" si="43"/>
        <v/>
      </c>
      <c r="AR38" s="153" t="str">
        <f t="shared" si="44"/>
        <v/>
      </c>
      <c r="AS38" s="154" t="str">
        <f t="shared" si="45"/>
        <v/>
      </c>
      <c r="AT38" s="155" t="str">
        <f t="shared" si="74"/>
        <v/>
      </c>
      <c r="AU38" s="155">
        <f t="shared" si="46"/>
        <v>70</v>
      </c>
      <c r="AV38" s="159"/>
      <c r="AW38" s="153" t="b">
        <f t="shared" si="15"/>
        <v>0</v>
      </c>
      <c r="AX38" s="152" t="str">
        <f t="shared" si="16"/>
        <v/>
      </c>
      <c r="AY38" s="153" t="str">
        <f t="shared" si="47"/>
        <v/>
      </c>
      <c r="AZ38" s="154" t="str">
        <f t="shared" si="48"/>
        <v/>
      </c>
      <c r="BA38" s="155" t="str">
        <f t="shared" si="49"/>
        <v/>
      </c>
      <c r="BB38" s="155">
        <f t="shared" si="50"/>
        <v>80</v>
      </c>
      <c r="BC38" s="159"/>
      <c r="BD38" s="153" t="b">
        <f t="shared" si="18"/>
        <v>0</v>
      </c>
      <c r="BE38" s="152" t="str">
        <f t="shared" si="19"/>
        <v/>
      </c>
      <c r="BF38" s="153" t="str">
        <f t="shared" si="20"/>
        <v/>
      </c>
      <c r="BG38" s="154" t="str">
        <f t="shared" si="51"/>
        <v/>
      </c>
      <c r="BH38" s="155" t="str">
        <f t="shared" si="21"/>
        <v/>
      </c>
      <c r="BI38" s="155">
        <f t="shared" si="52"/>
        <v>79</v>
      </c>
      <c r="BJ38" s="68" t="str">
        <f t="shared" si="22"/>
        <v/>
      </c>
      <c r="BK38" s="13"/>
      <c r="BL38" s="113" t="str">
        <f t="shared" si="23"/>
        <v/>
      </c>
      <c r="BM38" s="112"/>
      <c r="BN38" s="100" t="s">
        <v>152</v>
      </c>
      <c r="BO38" s="101">
        <f t="shared" si="66"/>
        <v>0</v>
      </c>
      <c r="BP38"/>
      <c r="BQ38" s="61"/>
      <c r="BR38" s="278" t="str">
        <f t="shared" si="24"/>
        <v>-</v>
      </c>
      <c r="BS38" s="279" t="str">
        <f t="shared" si="53"/>
        <v/>
      </c>
      <c r="BT38" s="280"/>
      <c r="BU38" s="278" t="str">
        <f t="shared" si="25"/>
        <v>-</v>
      </c>
      <c r="BV38" s="279" t="str">
        <f t="shared" si="54"/>
        <v/>
      </c>
      <c r="BX38" s="278" t="str">
        <f t="shared" si="26"/>
        <v>-</v>
      </c>
      <c r="BY38" s="279" t="str">
        <f t="shared" si="55"/>
        <v/>
      </c>
      <c r="CA38" s="278" t="str">
        <f t="shared" si="27"/>
        <v>-</v>
      </c>
      <c r="CB38" s="279" t="str">
        <f t="shared" si="56"/>
        <v/>
      </c>
      <c r="CD38" s="278" t="str">
        <f t="shared" si="28"/>
        <v>-</v>
      </c>
      <c r="CE38" s="279" t="str">
        <f t="shared" si="57"/>
        <v/>
      </c>
      <c r="CG38" s="278" t="str">
        <f t="shared" si="29"/>
        <v>-</v>
      </c>
      <c r="CH38" s="279" t="str">
        <f t="shared" si="58"/>
        <v/>
      </c>
      <c r="CJ38" s="278" t="str">
        <f t="shared" si="30"/>
        <v>-</v>
      </c>
      <c r="CK38" s="279" t="str">
        <f t="shared" si="59"/>
        <v/>
      </c>
      <c r="CM38" s="278" t="str">
        <f t="shared" si="31"/>
        <v>-</v>
      </c>
      <c r="CN38" s="279" t="str">
        <f t="shared" si="60"/>
        <v/>
      </c>
      <c r="CP38" s="278" t="str">
        <f t="shared" si="32"/>
        <v>-</v>
      </c>
      <c r="CQ38" s="279" t="str">
        <f t="shared" si="61"/>
        <v/>
      </c>
      <c r="CS38" s="278" t="str">
        <f t="shared" si="33"/>
        <v>X</v>
      </c>
      <c r="CT38" s="279" t="str">
        <f t="shared" si="62"/>
        <v/>
      </c>
      <c r="CU38" s="271"/>
      <c r="CV38" s="165"/>
      <c r="CW38" s="13"/>
      <c r="CX38"/>
      <c r="DA38"/>
    </row>
    <row r="39" spans="1:105" ht="20.25" x14ac:dyDescent="0.3">
      <c r="A39" s="13"/>
      <c r="B39" s="202">
        <v>27</v>
      </c>
      <c r="C39" s="203" t="str">
        <f t="shared" si="71"/>
        <v>DNS</v>
      </c>
      <c r="D39" s="204" t="str">
        <f t="shared" si="34"/>
        <v/>
      </c>
      <c r="E39" s="205" t="str">
        <f t="shared" si="35"/>
        <v/>
      </c>
      <c r="F39" s="206" t="str">
        <f t="shared" si="36"/>
        <v/>
      </c>
      <c r="G39" s="206" t="str">
        <f t="shared" si="37"/>
        <v/>
      </c>
      <c r="H39" s="206"/>
      <c r="I39" s="210"/>
      <c r="J39" s="208"/>
      <c r="K39" s="209"/>
      <c r="L39" s="210"/>
      <c r="M39" s="212" t="s">
        <v>123</v>
      </c>
      <c r="N39" s="212"/>
      <c r="O39" s="213" t="str">
        <f t="shared" si="38"/>
        <v>X</v>
      </c>
      <c r="P39" s="315"/>
      <c r="Q39" s="308"/>
      <c r="R39" s="311"/>
      <c r="S39" s="212"/>
      <c r="T39" s="217" t="str">
        <f t="shared" si="2"/>
        <v>DNS</v>
      </c>
      <c r="U39" s="218" t="str">
        <f t="shared" si="3"/>
        <v/>
      </c>
      <c r="V39" s="219" t="str">
        <f t="shared" si="64"/>
        <v>=</v>
      </c>
      <c r="W39" s="220">
        <f t="shared" si="39"/>
        <v>62</v>
      </c>
      <c r="X39" s="221">
        <v>27</v>
      </c>
      <c r="Y39" s="222" t="str">
        <f t="shared" si="72"/>
        <v/>
      </c>
      <c r="Z39" s="306"/>
      <c r="AA39" s="138" t="b">
        <f t="shared" si="6"/>
        <v>0</v>
      </c>
      <c r="AB39" s="38" t="b">
        <f t="shared" si="7"/>
        <v>0</v>
      </c>
      <c r="AC39" s="38" t="b">
        <f t="shared" si="8"/>
        <v>0</v>
      </c>
      <c r="AD39" s="39" t="str">
        <f t="shared" si="9"/>
        <v/>
      </c>
      <c r="AE39" s="40">
        <v>27</v>
      </c>
      <c r="AF39" s="41" t="s">
        <v>35</v>
      </c>
      <c r="AG39" s="42"/>
      <c r="AH39" s="156"/>
      <c r="AI39" s="151" t="b">
        <f t="shared" si="10"/>
        <v>0</v>
      </c>
      <c r="AJ39" s="152" t="str">
        <f t="shared" si="11"/>
        <v/>
      </c>
      <c r="AK39" s="153" t="str">
        <f t="shared" si="40"/>
        <v/>
      </c>
      <c r="AL39" s="154" t="str">
        <f t="shared" si="41"/>
        <v/>
      </c>
      <c r="AM39" s="155" t="str">
        <f t="shared" si="73"/>
        <v/>
      </c>
      <c r="AN39" s="155">
        <f t="shared" si="42"/>
        <v>78</v>
      </c>
      <c r="AO39" s="159"/>
      <c r="AP39" s="151" t="b">
        <f t="shared" si="13"/>
        <v>0</v>
      </c>
      <c r="AQ39" s="152" t="str">
        <f t="shared" si="43"/>
        <v/>
      </c>
      <c r="AR39" s="153" t="str">
        <f t="shared" si="44"/>
        <v/>
      </c>
      <c r="AS39" s="154" t="str">
        <f t="shared" si="45"/>
        <v/>
      </c>
      <c r="AT39" s="155" t="str">
        <f t="shared" si="74"/>
        <v/>
      </c>
      <c r="AU39" s="155">
        <f t="shared" si="46"/>
        <v>70</v>
      </c>
      <c r="AV39" s="159"/>
      <c r="AW39" s="153" t="b">
        <f t="shared" si="15"/>
        <v>0</v>
      </c>
      <c r="AX39" s="152" t="str">
        <f t="shared" si="16"/>
        <v/>
      </c>
      <c r="AY39" s="153" t="str">
        <f t="shared" si="47"/>
        <v/>
      </c>
      <c r="AZ39" s="154" t="str">
        <f t="shared" si="48"/>
        <v/>
      </c>
      <c r="BA39" s="155" t="str">
        <f t="shared" si="49"/>
        <v/>
      </c>
      <c r="BB39" s="155">
        <f t="shared" si="50"/>
        <v>80</v>
      </c>
      <c r="BC39" s="159"/>
      <c r="BD39" s="153" t="b">
        <f t="shared" si="18"/>
        <v>0</v>
      </c>
      <c r="BE39" s="152" t="str">
        <f t="shared" si="19"/>
        <v/>
      </c>
      <c r="BF39" s="153" t="str">
        <f t="shared" si="20"/>
        <v/>
      </c>
      <c r="BG39" s="154" t="str">
        <f t="shared" si="51"/>
        <v/>
      </c>
      <c r="BH39" s="155" t="str">
        <f t="shared" si="21"/>
        <v/>
      </c>
      <c r="BI39" s="155">
        <f t="shared" si="52"/>
        <v>79</v>
      </c>
      <c r="BJ39" s="68" t="str">
        <f t="shared" si="22"/>
        <v/>
      </c>
      <c r="BK39" s="13"/>
      <c r="BL39" s="113" t="str">
        <f t="shared" si="23"/>
        <v/>
      </c>
      <c r="BM39" s="112"/>
      <c r="BN39" s="100" t="s">
        <v>153</v>
      </c>
      <c r="BO39" s="101">
        <f t="shared" si="66"/>
        <v>0</v>
      </c>
      <c r="BP39"/>
      <c r="BQ39" s="61"/>
      <c r="BR39" s="278" t="str">
        <f t="shared" si="24"/>
        <v>-</v>
      </c>
      <c r="BS39" s="279" t="str">
        <f t="shared" si="53"/>
        <v/>
      </c>
      <c r="BT39" s="280"/>
      <c r="BU39" s="278" t="str">
        <f t="shared" si="25"/>
        <v>-</v>
      </c>
      <c r="BV39" s="279" t="str">
        <f t="shared" si="54"/>
        <v/>
      </c>
      <c r="BX39" s="278" t="str">
        <f t="shared" si="26"/>
        <v>-</v>
      </c>
      <c r="BY39" s="279" t="str">
        <f t="shared" si="55"/>
        <v/>
      </c>
      <c r="CA39" s="278" t="str">
        <f t="shared" si="27"/>
        <v>-</v>
      </c>
      <c r="CB39" s="279" t="str">
        <f t="shared" si="56"/>
        <v/>
      </c>
      <c r="CD39" s="278" t="str">
        <f t="shared" si="28"/>
        <v>-</v>
      </c>
      <c r="CE39" s="279" t="str">
        <f t="shared" si="57"/>
        <v/>
      </c>
      <c r="CG39" s="278" t="str">
        <f t="shared" si="29"/>
        <v>-</v>
      </c>
      <c r="CH39" s="279" t="str">
        <f t="shared" si="58"/>
        <v/>
      </c>
      <c r="CJ39" s="278" t="str">
        <f t="shared" si="30"/>
        <v>-</v>
      </c>
      <c r="CK39" s="279" t="str">
        <f t="shared" si="59"/>
        <v/>
      </c>
      <c r="CM39" s="278" t="str">
        <f t="shared" si="31"/>
        <v>-</v>
      </c>
      <c r="CN39" s="279" t="str">
        <f t="shared" si="60"/>
        <v/>
      </c>
      <c r="CP39" s="278" t="str">
        <f t="shared" si="32"/>
        <v>-</v>
      </c>
      <c r="CQ39" s="279" t="str">
        <f t="shared" si="61"/>
        <v/>
      </c>
      <c r="CS39" s="278" t="str">
        <f t="shared" si="33"/>
        <v>X</v>
      </c>
      <c r="CT39" s="279" t="str">
        <f t="shared" si="62"/>
        <v/>
      </c>
      <c r="CU39" s="271"/>
      <c r="CV39" s="165"/>
      <c r="CW39" s="13"/>
      <c r="CX39"/>
      <c r="DA39"/>
    </row>
    <row r="40" spans="1:105" ht="20.25" x14ac:dyDescent="0.3">
      <c r="A40" s="13"/>
      <c r="B40" s="202">
        <v>28</v>
      </c>
      <c r="C40" s="203" t="str">
        <f t="shared" si="71"/>
        <v>DNS</v>
      </c>
      <c r="D40" s="204" t="str">
        <f t="shared" si="34"/>
        <v/>
      </c>
      <c r="E40" s="205" t="str">
        <f t="shared" si="35"/>
        <v/>
      </c>
      <c r="F40" s="206" t="str">
        <f t="shared" si="36"/>
        <v/>
      </c>
      <c r="G40" s="206" t="str">
        <f t="shared" si="37"/>
        <v/>
      </c>
      <c r="H40" s="206"/>
      <c r="I40" s="210"/>
      <c r="J40" s="208"/>
      <c r="K40" s="209"/>
      <c r="L40" s="210"/>
      <c r="M40" s="212" t="s">
        <v>123</v>
      </c>
      <c r="N40" s="212"/>
      <c r="O40" s="213" t="str">
        <f t="shared" si="38"/>
        <v>X</v>
      </c>
      <c r="P40" s="315"/>
      <c r="Q40" s="308"/>
      <c r="R40" s="311"/>
      <c r="S40" s="212"/>
      <c r="T40" s="217" t="str">
        <f t="shared" si="2"/>
        <v>DNS</v>
      </c>
      <c r="U40" s="218" t="str">
        <f t="shared" si="3"/>
        <v/>
      </c>
      <c r="V40" s="219" t="str">
        <f t="shared" si="64"/>
        <v>=</v>
      </c>
      <c r="W40" s="220">
        <f t="shared" si="39"/>
        <v>62</v>
      </c>
      <c r="X40" s="221">
        <v>28</v>
      </c>
      <c r="Y40" s="222" t="str">
        <f t="shared" si="72"/>
        <v/>
      </c>
      <c r="Z40" s="306"/>
      <c r="AA40" s="138" t="b">
        <f t="shared" si="6"/>
        <v>0</v>
      </c>
      <c r="AB40" s="38" t="b">
        <f t="shared" si="7"/>
        <v>0</v>
      </c>
      <c r="AC40" s="38" t="b">
        <f t="shared" si="8"/>
        <v>0</v>
      </c>
      <c r="AD40" s="39" t="str">
        <f t="shared" si="9"/>
        <v/>
      </c>
      <c r="AE40" s="40">
        <v>28</v>
      </c>
      <c r="AF40" s="41" t="s">
        <v>36</v>
      </c>
      <c r="AG40" s="42"/>
      <c r="AH40" s="156"/>
      <c r="AI40" s="151" t="b">
        <f t="shared" si="10"/>
        <v>0</v>
      </c>
      <c r="AJ40" s="152" t="str">
        <f t="shared" si="11"/>
        <v/>
      </c>
      <c r="AK40" s="153" t="str">
        <f t="shared" si="40"/>
        <v/>
      </c>
      <c r="AL40" s="154" t="str">
        <f t="shared" si="41"/>
        <v/>
      </c>
      <c r="AM40" s="155" t="str">
        <f t="shared" si="73"/>
        <v/>
      </c>
      <c r="AN40" s="155">
        <f t="shared" si="42"/>
        <v>78</v>
      </c>
      <c r="AO40" s="159"/>
      <c r="AP40" s="151" t="b">
        <f t="shared" si="13"/>
        <v>0</v>
      </c>
      <c r="AQ40" s="152" t="str">
        <f t="shared" si="43"/>
        <v/>
      </c>
      <c r="AR40" s="153" t="str">
        <f t="shared" si="44"/>
        <v/>
      </c>
      <c r="AS40" s="154" t="str">
        <f t="shared" si="45"/>
        <v/>
      </c>
      <c r="AT40" s="155" t="str">
        <f t="shared" si="74"/>
        <v/>
      </c>
      <c r="AU40" s="155">
        <f t="shared" si="46"/>
        <v>70</v>
      </c>
      <c r="AV40" s="159"/>
      <c r="AW40" s="153" t="b">
        <f t="shared" si="15"/>
        <v>0</v>
      </c>
      <c r="AX40" s="152" t="str">
        <f t="shared" si="16"/>
        <v/>
      </c>
      <c r="AY40" s="153" t="str">
        <f t="shared" si="47"/>
        <v/>
      </c>
      <c r="AZ40" s="154" t="str">
        <f t="shared" si="48"/>
        <v/>
      </c>
      <c r="BA40" s="155" t="str">
        <f t="shared" si="49"/>
        <v/>
      </c>
      <c r="BB40" s="155">
        <f t="shared" si="50"/>
        <v>80</v>
      </c>
      <c r="BC40" s="159"/>
      <c r="BD40" s="153" t="b">
        <f t="shared" si="18"/>
        <v>0</v>
      </c>
      <c r="BE40" s="152" t="str">
        <f t="shared" si="19"/>
        <v/>
      </c>
      <c r="BF40" s="153" t="str">
        <f t="shared" si="20"/>
        <v/>
      </c>
      <c r="BG40" s="154" t="str">
        <f t="shared" si="51"/>
        <v/>
      </c>
      <c r="BH40" s="155" t="str">
        <f t="shared" si="21"/>
        <v/>
      </c>
      <c r="BI40" s="155">
        <f t="shared" si="52"/>
        <v>79</v>
      </c>
      <c r="BJ40" s="68" t="str">
        <f t="shared" si="22"/>
        <v/>
      </c>
      <c r="BK40" s="13"/>
      <c r="BL40" s="113" t="str">
        <f t="shared" si="23"/>
        <v/>
      </c>
      <c r="BM40" s="112"/>
      <c r="BN40" s="100" t="s">
        <v>154</v>
      </c>
      <c r="BO40" s="101">
        <f t="shared" si="66"/>
        <v>0</v>
      </c>
      <c r="BP40"/>
      <c r="BQ40" s="61"/>
      <c r="BR40" s="278" t="str">
        <f t="shared" si="24"/>
        <v>-</v>
      </c>
      <c r="BS40" s="279" t="str">
        <f t="shared" si="53"/>
        <v/>
      </c>
      <c r="BT40" s="280"/>
      <c r="BU40" s="278" t="str">
        <f t="shared" si="25"/>
        <v>-</v>
      </c>
      <c r="BV40" s="279" t="str">
        <f t="shared" si="54"/>
        <v/>
      </c>
      <c r="BX40" s="278" t="str">
        <f t="shared" si="26"/>
        <v>-</v>
      </c>
      <c r="BY40" s="279" t="str">
        <f t="shared" si="55"/>
        <v/>
      </c>
      <c r="CA40" s="278" t="str">
        <f t="shared" si="27"/>
        <v>-</v>
      </c>
      <c r="CB40" s="279" t="str">
        <f t="shared" si="56"/>
        <v/>
      </c>
      <c r="CD40" s="278" t="str">
        <f t="shared" si="28"/>
        <v>-</v>
      </c>
      <c r="CE40" s="279" t="str">
        <f t="shared" si="57"/>
        <v/>
      </c>
      <c r="CG40" s="278" t="str">
        <f t="shared" si="29"/>
        <v>-</v>
      </c>
      <c r="CH40" s="279" t="str">
        <f t="shared" si="58"/>
        <v/>
      </c>
      <c r="CJ40" s="278" t="str">
        <f t="shared" si="30"/>
        <v>-</v>
      </c>
      <c r="CK40" s="279" t="str">
        <f t="shared" si="59"/>
        <v/>
      </c>
      <c r="CM40" s="278" t="str">
        <f t="shared" si="31"/>
        <v>-</v>
      </c>
      <c r="CN40" s="279" t="str">
        <f t="shared" si="60"/>
        <v/>
      </c>
      <c r="CP40" s="278" t="str">
        <f t="shared" si="32"/>
        <v>-</v>
      </c>
      <c r="CQ40" s="279" t="str">
        <f t="shared" si="61"/>
        <v/>
      </c>
      <c r="CS40" s="278" t="str">
        <f t="shared" si="33"/>
        <v>X</v>
      </c>
      <c r="CT40" s="279" t="str">
        <f t="shared" si="62"/>
        <v/>
      </c>
      <c r="CU40" s="271"/>
      <c r="CV40" s="165"/>
      <c r="CW40" s="13"/>
      <c r="CX40"/>
      <c r="DA40"/>
    </row>
    <row r="41" spans="1:105" ht="20.25" x14ac:dyDescent="0.3">
      <c r="A41" s="13"/>
      <c r="B41" s="202">
        <v>29</v>
      </c>
      <c r="C41" s="203" t="str">
        <f t="shared" si="71"/>
        <v>DNS</v>
      </c>
      <c r="D41" s="204" t="str">
        <f t="shared" si="34"/>
        <v/>
      </c>
      <c r="E41" s="205" t="str">
        <f t="shared" si="35"/>
        <v/>
      </c>
      <c r="F41" s="206" t="str">
        <f t="shared" si="36"/>
        <v/>
      </c>
      <c r="G41" s="206" t="str">
        <f t="shared" si="37"/>
        <v/>
      </c>
      <c r="H41" s="206"/>
      <c r="I41" s="210"/>
      <c r="J41" s="208"/>
      <c r="K41" s="209"/>
      <c r="L41" s="210"/>
      <c r="M41" s="212" t="s">
        <v>123</v>
      </c>
      <c r="N41" s="212"/>
      <c r="O41" s="213" t="str">
        <f t="shared" si="38"/>
        <v>X</v>
      </c>
      <c r="P41" s="315"/>
      <c r="Q41" s="308"/>
      <c r="R41" s="311"/>
      <c r="S41" s="212"/>
      <c r="T41" s="217" t="str">
        <f t="shared" si="2"/>
        <v>DNS</v>
      </c>
      <c r="U41" s="218" t="str">
        <f t="shared" si="3"/>
        <v/>
      </c>
      <c r="V41" s="219" t="str">
        <f t="shared" si="64"/>
        <v>=</v>
      </c>
      <c r="W41" s="220">
        <f t="shared" si="39"/>
        <v>62</v>
      </c>
      <c r="X41" s="221">
        <v>29</v>
      </c>
      <c r="Y41" s="222" t="str">
        <f t="shared" si="72"/>
        <v/>
      </c>
      <c r="Z41" s="306"/>
      <c r="AA41" s="138" t="b">
        <f t="shared" si="6"/>
        <v>0</v>
      </c>
      <c r="AB41" s="38" t="b">
        <f t="shared" si="7"/>
        <v>0</v>
      </c>
      <c r="AC41" s="38" t="b">
        <f t="shared" si="8"/>
        <v>0</v>
      </c>
      <c r="AD41" s="39" t="str">
        <f t="shared" si="9"/>
        <v/>
      </c>
      <c r="AE41" s="40">
        <v>29</v>
      </c>
      <c r="AF41" s="41" t="s">
        <v>37</v>
      </c>
      <c r="AG41" s="42"/>
      <c r="AH41" s="156"/>
      <c r="AI41" s="151" t="b">
        <f t="shared" si="10"/>
        <v>0</v>
      </c>
      <c r="AJ41" s="152" t="str">
        <f t="shared" si="11"/>
        <v/>
      </c>
      <c r="AK41" s="153" t="str">
        <f t="shared" si="40"/>
        <v/>
      </c>
      <c r="AL41" s="154" t="str">
        <f t="shared" si="41"/>
        <v/>
      </c>
      <c r="AM41" s="155" t="str">
        <f t="shared" si="73"/>
        <v/>
      </c>
      <c r="AN41" s="155">
        <f t="shared" si="42"/>
        <v>78</v>
      </c>
      <c r="AO41" s="159"/>
      <c r="AP41" s="151" t="b">
        <f t="shared" si="13"/>
        <v>0</v>
      </c>
      <c r="AQ41" s="152" t="str">
        <f t="shared" si="43"/>
        <v/>
      </c>
      <c r="AR41" s="153" t="str">
        <f t="shared" si="44"/>
        <v/>
      </c>
      <c r="AS41" s="154" t="str">
        <f t="shared" si="45"/>
        <v/>
      </c>
      <c r="AT41" s="155" t="str">
        <f t="shared" si="74"/>
        <v/>
      </c>
      <c r="AU41" s="155">
        <f t="shared" si="46"/>
        <v>70</v>
      </c>
      <c r="AV41" s="159"/>
      <c r="AW41" s="153" t="b">
        <f t="shared" si="15"/>
        <v>0</v>
      </c>
      <c r="AX41" s="152" t="str">
        <f t="shared" si="16"/>
        <v/>
      </c>
      <c r="AY41" s="153" t="str">
        <f t="shared" si="47"/>
        <v/>
      </c>
      <c r="AZ41" s="154" t="str">
        <f t="shared" si="48"/>
        <v/>
      </c>
      <c r="BA41" s="155" t="str">
        <f t="shared" si="49"/>
        <v/>
      </c>
      <c r="BB41" s="155">
        <f t="shared" si="50"/>
        <v>80</v>
      </c>
      <c r="BC41" s="159"/>
      <c r="BD41" s="153" t="b">
        <f t="shared" si="18"/>
        <v>0</v>
      </c>
      <c r="BE41" s="152" t="str">
        <f t="shared" si="19"/>
        <v/>
      </c>
      <c r="BF41" s="153" t="str">
        <f t="shared" si="20"/>
        <v/>
      </c>
      <c r="BG41" s="154" t="str">
        <f t="shared" si="51"/>
        <v/>
      </c>
      <c r="BH41" s="155" t="str">
        <f t="shared" si="21"/>
        <v/>
      </c>
      <c r="BI41" s="155">
        <f t="shared" si="52"/>
        <v>79</v>
      </c>
      <c r="BJ41" s="68" t="str">
        <f t="shared" si="22"/>
        <v/>
      </c>
      <c r="BK41" s="13"/>
      <c r="BL41" s="113" t="str">
        <f t="shared" si="23"/>
        <v/>
      </c>
      <c r="BM41" s="112"/>
      <c r="BN41" s="100" t="s">
        <v>155</v>
      </c>
      <c r="BO41" s="101">
        <f t="shared" si="66"/>
        <v>0</v>
      </c>
      <c r="BP41"/>
      <c r="BQ41" s="61"/>
      <c r="BR41" s="278" t="str">
        <f t="shared" si="24"/>
        <v>-</v>
      </c>
      <c r="BS41" s="279" t="str">
        <f t="shared" si="53"/>
        <v/>
      </c>
      <c r="BT41" s="280"/>
      <c r="BU41" s="278" t="str">
        <f t="shared" si="25"/>
        <v>-</v>
      </c>
      <c r="BV41" s="279" t="str">
        <f t="shared" si="54"/>
        <v/>
      </c>
      <c r="BX41" s="278" t="str">
        <f t="shared" si="26"/>
        <v>-</v>
      </c>
      <c r="BY41" s="279" t="str">
        <f t="shared" si="55"/>
        <v/>
      </c>
      <c r="CA41" s="278" t="str">
        <f t="shared" si="27"/>
        <v>-</v>
      </c>
      <c r="CB41" s="279" t="str">
        <f t="shared" si="56"/>
        <v/>
      </c>
      <c r="CD41" s="278" t="str">
        <f t="shared" si="28"/>
        <v>-</v>
      </c>
      <c r="CE41" s="279" t="str">
        <f t="shared" si="57"/>
        <v/>
      </c>
      <c r="CG41" s="278" t="str">
        <f t="shared" si="29"/>
        <v>-</v>
      </c>
      <c r="CH41" s="279" t="str">
        <f t="shared" si="58"/>
        <v/>
      </c>
      <c r="CJ41" s="278" t="str">
        <f t="shared" si="30"/>
        <v>-</v>
      </c>
      <c r="CK41" s="279" t="str">
        <f t="shared" si="59"/>
        <v/>
      </c>
      <c r="CM41" s="278" t="str">
        <f t="shared" si="31"/>
        <v>-</v>
      </c>
      <c r="CN41" s="279" t="str">
        <f t="shared" si="60"/>
        <v/>
      </c>
      <c r="CP41" s="278" t="str">
        <f t="shared" si="32"/>
        <v>-</v>
      </c>
      <c r="CQ41" s="279" t="str">
        <f t="shared" si="61"/>
        <v/>
      </c>
      <c r="CS41" s="278" t="str">
        <f t="shared" si="33"/>
        <v>X</v>
      </c>
      <c r="CT41" s="279" t="str">
        <f t="shared" si="62"/>
        <v/>
      </c>
      <c r="CU41" s="271"/>
      <c r="CV41" s="165"/>
      <c r="CW41" s="13"/>
      <c r="CX41"/>
      <c r="DA41"/>
    </row>
    <row r="42" spans="1:105" ht="20.25" x14ac:dyDescent="0.3">
      <c r="A42" s="13"/>
      <c r="B42" s="226">
        <v>30</v>
      </c>
      <c r="C42" s="227" t="str">
        <f t="shared" si="71"/>
        <v>DNS</v>
      </c>
      <c r="D42" s="228" t="str">
        <f t="shared" si="34"/>
        <v/>
      </c>
      <c r="E42" s="296" t="str">
        <f t="shared" si="35"/>
        <v/>
      </c>
      <c r="F42" s="229" t="str">
        <f t="shared" si="36"/>
        <v/>
      </c>
      <c r="G42" s="297" t="str">
        <f t="shared" si="37"/>
        <v/>
      </c>
      <c r="H42" s="297"/>
      <c r="I42" s="231"/>
      <c r="J42" s="166"/>
      <c r="K42" s="223"/>
      <c r="L42" s="231"/>
      <c r="M42" s="212" t="s">
        <v>123</v>
      </c>
      <c r="N42" s="232"/>
      <c r="O42" s="213" t="str">
        <f t="shared" si="38"/>
        <v>X</v>
      </c>
      <c r="P42" s="316"/>
      <c r="Q42" s="309"/>
      <c r="R42" s="312"/>
      <c r="S42" s="287"/>
      <c r="T42" s="303" t="str">
        <f t="shared" si="2"/>
        <v>DNS</v>
      </c>
      <c r="U42" s="218" t="str">
        <f t="shared" si="3"/>
        <v/>
      </c>
      <c r="V42" s="234" t="str">
        <f t="shared" si="64"/>
        <v>=</v>
      </c>
      <c r="W42" s="235">
        <f t="shared" si="39"/>
        <v>62</v>
      </c>
      <c r="X42" s="236">
        <v>30</v>
      </c>
      <c r="Y42" s="268" t="str">
        <f t="shared" si="72"/>
        <v/>
      </c>
      <c r="Z42" s="306"/>
      <c r="AA42" s="139" t="b">
        <f t="shared" si="6"/>
        <v>0</v>
      </c>
      <c r="AB42" s="43" t="b">
        <f t="shared" si="7"/>
        <v>0</v>
      </c>
      <c r="AC42" s="43" t="b">
        <f t="shared" si="8"/>
        <v>0</v>
      </c>
      <c r="AD42" s="39" t="str">
        <f t="shared" si="9"/>
        <v/>
      </c>
      <c r="AE42" s="44">
        <v>30</v>
      </c>
      <c r="AF42" s="45" t="s">
        <v>38</v>
      </c>
      <c r="AG42" s="140"/>
      <c r="AH42" s="156"/>
      <c r="AI42" s="151" t="b">
        <f t="shared" si="10"/>
        <v>0</v>
      </c>
      <c r="AJ42" s="152" t="str">
        <f t="shared" si="11"/>
        <v/>
      </c>
      <c r="AK42" s="153" t="str">
        <f t="shared" si="40"/>
        <v/>
      </c>
      <c r="AL42" s="154" t="str">
        <f t="shared" si="41"/>
        <v/>
      </c>
      <c r="AM42" s="155" t="str">
        <f t="shared" si="73"/>
        <v/>
      </c>
      <c r="AN42" s="155">
        <f t="shared" si="42"/>
        <v>78</v>
      </c>
      <c r="AO42" s="159"/>
      <c r="AP42" s="151" t="b">
        <f t="shared" si="13"/>
        <v>0</v>
      </c>
      <c r="AQ42" s="152" t="str">
        <f t="shared" si="43"/>
        <v/>
      </c>
      <c r="AR42" s="153" t="str">
        <f t="shared" si="44"/>
        <v/>
      </c>
      <c r="AS42" s="154" t="str">
        <f t="shared" si="45"/>
        <v/>
      </c>
      <c r="AT42" s="155" t="str">
        <f t="shared" si="74"/>
        <v/>
      </c>
      <c r="AU42" s="155">
        <f t="shared" si="46"/>
        <v>70</v>
      </c>
      <c r="AV42" s="159"/>
      <c r="AW42" s="153" t="b">
        <f t="shared" si="15"/>
        <v>0</v>
      </c>
      <c r="AX42" s="152" t="str">
        <f t="shared" si="16"/>
        <v/>
      </c>
      <c r="AY42" s="153" t="str">
        <f t="shared" si="47"/>
        <v/>
      </c>
      <c r="AZ42" s="154" t="str">
        <f t="shared" si="48"/>
        <v/>
      </c>
      <c r="BA42" s="155" t="str">
        <f t="shared" si="49"/>
        <v/>
      </c>
      <c r="BB42" s="155">
        <f t="shared" si="50"/>
        <v>80</v>
      </c>
      <c r="BC42" s="159"/>
      <c r="BD42" s="153" t="b">
        <f t="shared" si="18"/>
        <v>0</v>
      </c>
      <c r="BE42" s="152" t="str">
        <f t="shared" si="19"/>
        <v/>
      </c>
      <c r="BF42" s="153" t="str">
        <f t="shared" si="20"/>
        <v/>
      </c>
      <c r="BG42" s="154" t="str">
        <f t="shared" si="51"/>
        <v/>
      </c>
      <c r="BH42" s="155" t="str">
        <f t="shared" si="21"/>
        <v/>
      </c>
      <c r="BI42" s="155">
        <f t="shared" si="52"/>
        <v>79</v>
      </c>
      <c r="BJ42" s="68" t="str">
        <f t="shared" si="22"/>
        <v/>
      </c>
      <c r="BK42" s="13"/>
      <c r="BL42" s="113" t="str">
        <f t="shared" si="23"/>
        <v/>
      </c>
      <c r="BM42" s="112"/>
      <c r="BN42" s="106" t="s">
        <v>150</v>
      </c>
      <c r="BO42" s="107">
        <f t="shared" si="66"/>
        <v>0</v>
      </c>
      <c r="BP42"/>
      <c r="BQ42" s="61"/>
      <c r="BR42" s="278" t="str">
        <f t="shared" si="24"/>
        <v>-</v>
      </c>
      <c r="BS42" s="279" t="str">
        <f t="shared" si="53"/>
        <v/>
      </c>
      <c r="BT42" s="280"/>
      <c r="BU42" s="278" t="str">
        <f t="shared" si="25"/>
        <v>-</v>
      </c>
      <c r="BV42" s="279" t="str">
        <f t="shared" si="54"/>
        <v/>
      </c>
      <c r="BX42" s="278" t="str">
        <f t="shared" si="26"/>
        <v>-</v>
      </c>
      <c r="BY42" s="279" t="str">
        <f t="shared" si="55"/>
        <v/>
      </c>
      <c r="CA42" s="278" t="str">
        <f t="shared" si="27"/>
        <v>-</v>
      </c>
      <c r="CB42" s="279" t="str">
        <f t="shared" si="56"/>
        <v/>
      </c>
      <c r="CD42" s="278" t="str">
        <f t="shared" si="28"/>
        <v>-</v>
      </c>
      <c r="CE42" s="279" t="str">
        <f t="shared" si="57"/>
        <v/>
      </c>
      <c r="CG42" s="278" t="str">
        <f t="shared" si="29"/>
        <v>-</v>
      </c>
      <c r="CH42" s="279" t="str">
        <f t="shared" si="58"/>
        <v/>
      </c>
      <c r="CJ42" s="278" t="str">
        <f t="shared" si="30"/>
        <v>-</v>
      </c>
      <c r="CK42" s="279" t="str">
        <f t="shared" si="59"/>
        <v/>
      </c>
      <c r="CM42" s="278" t="str">
        <f t="shared" si="31"/>
        <v>-</v>
      </c>
      <c r="CN42" s="279" t="str">
        <f t="shared" si="60"/>
        <v/>
      </c>
      <c r="CP42" s="278" t="str">
        <f t="shared" si="32"/>
        <v>-</v>
      </c>
      <c r="CQ42" s="279" t="str">
        <f t="shared" si="61"/>
        <v/>
      </c>
      <c r="CS42" s="278" t="str">
        <f t="shared" si="33"/>
        <v>X</v>
      </c>
      <c r="CT42" s="279" t="str">
        <f t="shared" si="62"/>
        <v/>
      </c>
      <c r="CU42" s="271"/>
      <c r="CV42" s="165"/>
      <c r="CW42" s="13"/>
      <c r="CX42"/>
      <c r="DA42"/>
    </row>
    <row r="43" spans="1:105" ht="20.25" x14ac:dyDescent="0.3">
      <c r="A43" s="13"/>
      <c r="B43" s="237">
        <v>31</v>
      </c>
      <c r="C43" s="238" t="str">
        <f t="shared" si="71"/>
        <v>DNS</v>
      </c>
      <c r="D43" s="239" t="str">
        <f t="shared" si="34"/>
        <v/>
      </c>
      <c r="E43" s="298" t="str">
        <f t="shared" si="35"/>
        <v/>
      </c>
      <c r="F43" s="240" t="str">
        <f t="shared" si="36"/>
        <v/>
      </c>
      <c r="G43" s="192" t="str">
        <f t="shared" si="37"/>
        <v/>
      </c>
      <c r="H43" s="192"/>
      <c r="I43" s="242"/>
      <c r="J43" s="224"/>
      <c r="K43" s="225"/>
      <c r="L43" s="242"/>
      <c r="M43" s="212" t="s">
        <v>123</v>
      </c>
      <c r="N43" s="243"/>
      <c r="O43" s="213" t="str">
        <f t="shared" si="38"/>
        <v>X</v>
      </c>
      <c r="P43" s="317"/>
      <c r="Q43" s="310"/>
      <c r="R43" s="313"/>
      <c r="S43" s="243"/>
      <c r="T43" s="286" t="str">
        <f t="shared" si="2"/>
        <v>DNS</v>
      </c>
      <c r="U43" s="218" t="str">
        <f t="shared" si="3"/>
        <v/>
      </c>
      <c r="V43" s="247" t="str">
        <f t="shared" si="64"/>
        <v>=</v>
      </c>
      <c r="W43" s="248">
        <f t="shared" si="39"/>
        <v>62</v>
      </c>
      <c r="X43" s="249">
        <v>31</v>
      </c>
      <c r="Y43" s="269" t="str">
        <f t="shared" si="72"/>
        <v/>
      </c>
      <c r="Z43" s="306"/>
      <c r="AA43" s="141" t="b">
        <f t="shared" si="6"/>
        <v>0</v>
      </c>
      <c r="AB43" s="46" t="b">
        <f t="shared" si="7"/>
        <v>0</v>
      </c>
      <c r="AC43" s="46" t="b">
        <f t="shared" si="8"/>
        <v>0</v>
      </c>
      <c r="AD43" s="39" t="str">
        <f t="shared" si="9"/>
        <v/>
      </c>
      <c r="AE43" s="47">
        <v>31</v>
      </c>
      <c r="AF43" s="48" t="s">
        <v>39</v>
      </c>
      <c r="AG43" s="142"/>
      <c r="AH43" s="156"/>
      <c r="AI43" s="151" t="b">
        <f t="shared" si="10"/>
        <v>0</v>
      </c>
      <c r="AJ43" s="152" t="str">
        <f t="shared" si="11"/>
        <v/>
      </c>
      <c r="AK43" s="153" t="str">
        <f t="shared" si="40"/>
        <v/>
      </c>
      <c r="AL43" s="154" t="str">
        <f t="shared" si="41"/>
        <v/>
      </c>
      <c r="AM43" s="155" t="str">
        <f t="shared" si="73"/>
        <v/>
      </c>
      <c r="AN43" s="155">
        <f t="shared" si="42"/>
        <v>78</v>
      </c>
      <c r="AO43" s="159"/>
      <c r="AP43" s="151" t="b">
        <f t="shared" si="13"/>
        <v>0</v>
      </c>
      <c r="AQ43" s="152" t="str">
        <f t="shared" si="43"/>
        <v/>
      </c>
      <c r="AR43" s="153" t="str">
        <f t="shared" si="44"/>
        <v/>
      </c>
      <c r="AS43" s="154" t="str">
        <f t="shared" si="45"/>
        <v/>
      </c>
      <c r="AT43" s="155" t="str">
        <f t="shared" si="74"/>
        <v/>
      </c>
      <c r="AU43" s="155">
        <f t="shared" si="46"/>
        <v>70</v>
      </c>
      <c r="AV43" s="159"/>
      <c r="AW43" s="153" t="b">
        <f t="shared" si="15"/>
        <v>0</v>
      </c>
      <c r="AX43" s="152" t="str">
        <f t="shared" si="16"/>
        <v/>
      </c>
      <c r="AY43" s="153" t="str">
        <f t="shared" si="47"/>
        <v/>
      </c>
      <c r="AZ43" s="154" t="str">
        <f t="shared" si="48"/>
        <v/>
      </c>
      <c r="BA43" s="155" t="str">
        <f t="shared" si="49"/>
        <v/>
      </c>
      <c r="BB43" s="155">
        <f t="shared" si="50"/>
        <v>80</v>
      </c>
      <c r="BC43" s="159"/>
      <c r="BD43" s="153" t="b">
        <f t="shared" si="18"/>
        <v>0</v>
      </c>
      <c r="BE43" s="152" t="str">
        <f t="shared" si="19"/>
        <v/>
      </c>
      <c r="BF43" s="153" t="str">
        <f t="shared" si="20"/>
        <v/>
      </c>
      <c r="BG43" s="154" t="str">
        <f t="shared" si="51"/>
        <v/>
      </c>
      <c r="BH43" s="155" t="str">
        <f t="shared" si="21"/>
        <v/>
      </c>
      <c r="BI43" s="155">
        <f t="shared" si="52"/>
        <v>79</v>
      </c>
      <c r="BJ43" s="68" t="str">
        <f t="shared" si="22"/>
        <v/>
      </c>
      <c r="BK43" s="13"/>
      <c r="BL43" s="113" t="str">
        <f t="shared" si="23"/>
        <v/>
      </c>
      <c r="BM43" s="112"/>
      <c r="BN43" s="100"/>
      <c r="BO43" s="101">
        <f t="shared" si="66"/>
        <v>0</v>
      </c>
      <c r="BP43"/>
      <c r="BQ43" s="61"/>
      <c r="BR43" s="278" t="str">
        <f t="shared" si="24"/>
        <v>-</v>
      </c>
      <c r="BS43" s="279" t="str">
        <f t="shared" si="53"/>
        <v/>
      </c>
      <c r="BT43" s="280"/>
      <c r="BU43" s="278" t="str">
        <f t="shared" si="25"/>
        <v>-</v>
      </c>
      <c r="BV43" s="279" t="str">
        <f t="shared" si="54"/>
        <v/>
      </c>
      <c r="BX43" s="278" t="str">
        <f t="shared" si="26"/>
        <v>-</v>
      </c>
      <c r="BY43" s="279" t="str">
        <f t="shared" si="55"/>
        <v/>
      </c>
      <c r="CA43" s="278" t="str">
        <f t="shared" si="27"/>
        <v>-</v>
      </c>
      <c r="CB43" s="279" t="str">
        <f t="shared" si="56"/>
        <v/>
      </c>
      <c r="CD43" s="278" t="str">
        <f t="shared" si="28"/>
        <v>-</v>
      </c>
      <c r="CE43" s="279" t="str">
        <f t="shared" si="57"/>
        <v/>
      </c>
      <c r="CG43" s="278" t="str">
        <f t="shared" si="29"/>
        <v>-</v>
      </c>
      <c r="CH43" s="279" t="str">
        <f t="shared" si="58"/>
        <v/>
      </c>
      <c r="CJ43" s="278" t="str">
        <f t="shared" si="30"/>
        <v>-</v>
      </c>
      <c r="CK43" s="279" t="str">
        <f t="shared" si="59"/>
        <v/>
      </c>
      <c r="CM43" s="278" t="str">
        <f t="shared" si="31"/>
        <v>-</v>
      </c>
      <c r="CN43" s="279" t="str">
        <f t="shared" si="60"/>
        <v/>
      </c>
      <c r="CP43" s="278" t="str">
        <f t="shared" si="32"/>
        <v>-</v>
      </c>
      <c r="CQ43" s="279" t="str">
        <f t="shared" si="61"/>
        <v/>
      </c>
      <c r="CS43" s="278" t="str">
        <f t="shared" si="33"/>
        <v>X</v>
      </c>
      <c r="CT43" s="279" t="str">
        <f t="shared" si="62"/>
        <v/>
      </c>
      <c r="CU43" s="271"/>
      <c r="CV43" s="165"/>
      <c r="CW43" s="13"/>
      <c r="CX43"/>
      <c r="DA43"/>
    </row>
    <row r="44" spans="1:105" ht="20.25" x14ac:dyDescent="0.3">
      <c r="A44" s="13"/>
      <c r="B44" s="202">
        <v>32</v>
      </c>
      <c r="C44" s="203" t="str">
        <f t="shared" si="71"/>
        <v>DNS</v>
      </c>
      <c r="D44" s="204" t="str">
        <f t="shared" si="34"/>
        <v/>
      </c>
      <c r="E44" s="205" t="str">
        <f t="shared" si="35"/>
        <v/>
      </c>
      <c r="F44" s="206" t="str">
        <f t="shared" si="36"/>
        <v/>
      </c>
      <c r="G44" s="206" t="str">
        <f t="shared" si="37"/>
        <v/>
      </c>
      <c r="H44" s="206"/>
      <c r="I44" s="210"/>
      <c r="J44" s="208"/>
      <c r="K44" s="209"/>
      <c r="L44" s="210"/>
      <c r="M44" s="212" t="s">
        <v>123</v>
      </c>
      <c r="N44" s="212"/>
      <c r="O44" s="213" t="str">
        <f t="shared" si="38"/>
        <v>X</v>
      </c>
      <c r="P44" s="315"/>
      <c r="Q44" s="308"/>
      <c r="R44" s="311"/>
      <c r="S44" s="212"/>
      <c r="T44" s="217" t="str">
        <f t="shared" si="2"/>
        <v>DNS</v>
      </c>
      <c r="U44" s="218" t="str">
        <f t="shared" si="3"/>
        <v/>
      </c>
      <c r="V44" s="219" t="str">
        <f t="shared" si="64"/>
        <v>=</v>
      </c>
      <c r="W44" s="220">
        <f t="shared" si="39"/>
        <v>62</v>
      </c>
      <c r="X44" s="221">
        <v>32</v>
      </c>
      <c r="Y44" s="222" t="str">
        <f t="shared" si="72"/>
        <v/>
      </c>
      <c r="Z44" s="306"/>
      <c r="AA44" s="138" t="b">
        <f t="shared" si="6"/>
        <v>0</v>
      </c>
      <c r="AB44" s="38" t="b">
        <f t="shared" si="7"/>
        <v>0</v>
      </c>
      <c r="AC44" s="38" t="b">
        <f t="shared" si="8"/>
        <v>0</v>
      </c>
      <c r="AD44" s="39" t="str">
        <f t="shared" si="9"/>
        <v/>
      </c>
      <c r="AE44" s="40">
        <v>32</v>
      </c>
      <c r="AF44" s="41" t="s">
        <v>40</v>
      </c>
      <c r="AG44" s="42"/>
      <c r="AH44" s="156"/>
      <c r="AI44" s="151" t="b">
        <f t="shared" si="10"/>
        <v>0</v>
      </c>
      <c r="AJ44" s="152" t="str">
        <f t="shared" si="11"/>
        <v/>
      </c>
      <c r="AK44" s="153" t="str">
        <f t="shared" si="40"/>
        <v/>
      </c>
      <c r="AL44" s="154" t="str">
        <f t="shared" si="41"/>
        <v/>
      </c>
      <c r="AM44" s="155" t="str">
        <f t="shared" si="73"/>
        <v/>
      </c>
      <c r="AN44" s="155">
        <f t="shared" si="42"/>
        <v>78</v>
      </c>
      <c r="AO44" s="159"/>
      <c r="AP44" s="151" t="b">
        <f t="shared" si="13"/>
        <v>0</v>
      </c>
      <c r="AQ44" s="152" t="str">
        <f t="shared" si="43"/>
        <v/>
      </c>
      <c r="AR44" s="153" t="str">
        <f t="shared" si="44"/>
        <v/>
      </c>
      <c r="AS44" s="154" t="str">
        <f t="shared" si="45"/>
        <v/>
      </c>
      <c r="AT44" s="155" t="str">
        <f t="shared" si="74"/>
        <v/>
      </c>
      <c r="AU44" s="155">
        <f t="shared" si="46"/>
        <v>70</v>
      </c>
      <c r="AV44" s="159"/>
      <c r="AW44" s="153" t="b">
        <f t="shared" si="15"/>
        <v>0</v>
      </c>
      <c r="AX44" s="152" t="str">
        <f t="shared" si="16"/>
        <v/>
      </c>
      <c r="AY44" s="153" t="str">
        <f t="shared" si="47"/>
        <v/>
      </c>
      <c r="AZ44" s="154" t="str">
        <f t="shared" si="48"/>
        <v/>
      </c>
      <c r="BA44" s="155" t="str">
        <f t="shared" si="49"/>
        <v/>
      </c>
      <c r="BB44" s="155">
        <f t="shared" si="50"/>
        <v>80</v>
      </c>
      <c r="BC44" s="159"/>
      <c r="BD44" s="153" t="b">
        <f t="shared" si="18"/>
        <v>0</v>
      </c>
      <c r="BE44" s="152" t="str">
        <f t="shared" si="19"/>
        <v/>
      </c>
      <c r="BF44" s="153" t="str">
        <f t="shared" si="20"/>
        <v/>
      </c>
      <c r="BG44" s="154" t="str">
        <f t="shared" si="51"/>
        <v/>
      </c>
      <c r="BH44" s="155" t="str">
        <f t="shared" si="21"/>
        <v/>
      </c>
      <c r="BI44" s="155">
        <f t="shared" si="52"/>
        <v>79</v>
      </c>
      <c r="BJ44" s="68" t="str">
        <f t="shared" si="22"/>
        <v/>
      </c>
      <c r="BK44" s="13"/>
      <c r="BL44" s="113" t="str">
        <f t="shared" si="23"/>
        <v/>
      </c>
      <c r="BM44" s="112"/>
      <c r="BN44" s="100"/>
      <c r="BO44" s="101">
        <f t="shared" si="66"/>
        <v>0</v>
      </c>
      <c r="BP44"/>
      <c r="BQ44" s="61"/>
      <c r="BR44" s="278" t="str">
        <f t="shared" si="24"/>
        <v>-</v>
      </c>
      <c r="BS44" s="279" t="str">
        <f t="shared" si="53"/>
        <v/>
      </c>
      <c r="BT44" s="280"/>
      <c r="BU44" s="278" t="str">
        <f t="shared" si="25"/>
        <v>-</v>
      </c>
      <c r="BV44" s="279" t="str">
        <f t="shared" si="54"/>
        <v/>
      </c>
      <c r="BX44" s="278" t="str">
        <f t="shared" si="26"/>
        <v>-</v>
      </c>
      <c r="BY44" s="279" t="str">
        <f t="shared" si="55"/>
        <v/>
      </c>
      <c r="CA44" s="278" t="str">
        <f t="shared" si="27"/>
        <v>-</v>
      </c>
      <c r="CB44" s="279" t="str">
        <f t="shared" si="56"/>
        <v/>
      </c>
      <c r="CD44" s="278" t="str">
        <f t="shared" si="28"/>
        <v>-</v>
      </c>
      <c r="CE44" s="279" t="str">
        <f t="shared" si="57"/>
        <v/>
      </c>
      <c r="CG44" s="278" t="str">
        <f t="shared" si="29"/>
        <v>-</v>
      </c>
      <c r="CH44" s="279" t="str">
        <f t="shared" si="58"/>
        <v/>
      </c>
      <c r="CJ44" s="278" t="str">
        <f t="shared" si="30"/>
        <v>-</v>
      </c>
      <c r="CK44" s="279" t="str">
        <f t="shared" si="59"/>
        <v/>
      </c>
      <c r="CM44" s="278" t="str">
        <f t="shared" si="31"/>
        <v>-</v>
      </c>
      <c r="CN44" s="279" t="str">
        <f t="shared" si="60"/>
        <v/>
      </c>
      <c r="CP44" s="278" t="str">
        <f t="shared" si="32"/>
        <v>-</v>
      </c>
      <c r="CQ44" s="279" t="str">
        <f t="shared" si="61"/>
        <v/>
      </c>
      <c r="CS44" s="278" t="str">
        <f t="shared" si="33"/>
        <v>X</v>
      </c>
      <c r="CT44" s="279" t="str">
        <f t="shared" si="62"/>
        <v/>
      </c>
      <c r="CU44" s="271"/>
      <c r="CV44" s="165"/>
      <c r="CW44" s="13"/>
      <c r="CX44"/>
      <c r="DA44"/>
    </row>
    <row r="45" spans="1:105" ht="20.25" x14ac:dyDescent="0.3">
      <c r="A45" s="13"/>
      <c r="B45" s="202">
        <v>33</v>
      </c>
      <c r="C45" s="203" t="str">
        <f t="shared" si="71"/>
        <v>DNS</v>
      </c>
      <c r="D45" s="204" t="str">
        <f t="shared" si="34"/>
        <v/>
      </c>
      <c r="E45" s="205" t="str">
        <f t="shared" si="35"/>
        <v/>
      </c>
      <c r="F45" s="206" t="str">
        <f t="shared" si="36"/>
        <v/>
      </c>
      <c r="G45" s="206" t="str">
        <f t="shared" si="37"/>
        <v/>
      </c>
      <c r="H45" s="206"/>
      <c r="I45" s="210"/>
      <c r="J45" s="208"/>
      <c r="K45" s="209"/>
      <c r="L45" s="210"/>
      <c r="M45" s="212" t="s">
        <v>123</v>
      </c>
      <c r="N45" s="212"/>
      <c r="O45" s="213" t="str">
        <f t="shared" si="38"/>
        <v>X</v>
      </c>
      <c r="P45" s="315"/>
      <c r="Q45" s="308"/>
      <c r="R45" s="311"/>
      <c r="S45" s="212"/>
      <c r="T45" s="217" t="str">
        <f t="shared" si="2"/>
        <v>DNS</v>
      </c>
      <c r="U45" s="218" t="str">
        <f t="shared" ref="U45:U76" si="75">IF(O45="X","",RANK(O45,O$13:O$92,1))</f>
        <v/>
      </c>
      <c r="V45" s="219" t="str">
        <f t="shared" si="64"/>
        <v>=</v>
      </c>
      <c r="W45" s="220">
        <f t="shared" si="39"/>
        <v>62</v>
      </c>
      <c r="X45" s="221">
        <v>33</v>
      </c>
      <c r="Y45" s="222" t="str">
        <f t="shared" si="72"/>
        <v/>
      </c>
      <c r="Z45" s="306"/>
      <c r="AA45" s="138" t="b">
        <f t="shared" ref="AA45:AA76" si="76">U45=1</f>
        <v>0</v>
      </c>
      <c r="AB45" s="38" t="b">
        <f t="shared" ref="AB45:AB76" si="77">U45=2</f>
        <v>0</v>
      </c>
      <c r="AC45" s="38" t="b">
        <f t="shared" ref="AC45:AC76" si="78">U45=3</f>
        <v>0</v>
      </c>
      <c r="AD45" s="39" t="str">
        <f t="shared" ref="AD45:AD76" si="79">(IF(O45&gt;999999998,"",VLOOKUP(U45,$AE$13:$AF$92,2)))</f>
        <v/>
      </c>
      <c r="AE45" s="40">
        <v>33</v>
      </c>
      <c r="AF45" s="41" t="s">
        <v>41</v>
      </c>
      <c r="AG45" s="42"/>
      <c r="AH45" s="156"/>
      <c r="AI45" s="151" t="b">
        <f t="shared" ref="AI45:AI76" si="80">OR(J45="L",J45="V-L",J45="SV-L",J45="Jun-L",J45="Jv-L",J45="Esp-L")</f>
        <v>0</v>
      </c>
      <c r="AJ45" s="152" t="str">
        <f t="shared" ref="AJ45:AJ76" si="81">IF(AI45=TRUE,U45,(""))</f>
        <v/>
      </c>
      <c r="AK45" s="153" t="str">
        <f t="shared" si="40"/>
        <v/>
      </c>
      <c r="AL45" s="154" t="str">
        <f t="shared" si="41"/>
        <v/>
      </c>
      <c r="AM45" s="155" t="str">
        <f t="shared" si="73"/>
        <v/>
      </c>
      <c r="AN45" s="155">
        <f t="shared" si="42"/>
        <v>78</v>
      </c>
      <c r="AO45" s="159"/>
      <c r="AP45" s="151" t="b">
        <f t="shared" ref="AP45:AP76" si="82">OR(J45="V",J45="SV",J45="V-L",J45="SV-L")</f>
        <v>0</v>
      </c>
      <c r="AQ45" s="152" t="str">
        <f t="shared" si="43"/>
        <v/>
      </c>
      <c r="AR45" s="153" t="str">
        <f t="shared" si="44"/>
        <v/>
      </c>
      <c r="AS45" s="154" t="str">
        <f t="shared" si="45"/>
        <v/>
      </c>
      <c r="AT45" s="155" t="str">
        <f t="shared" si="74"/>
        <v/>
      </c>
      <c r="AU45" s="155">
        <f t="shared" si="46"/>
        <v>70</v>
      </c>
      <c r="AV45" s="159"/>
      <c r="AW45" s="153" t="b">
        <f t="shared" ref="AW45:AW76" si="83">OR(J45="Jun",J45="Jun-L")</f>
        <v>0</v>
      </c>
      <c r="AX45" s="152" t="str">
        <f t="shared" ref="AX45:AX76" si="84">IF(AW45=TRUE,U45,(""))</f>
        <v/>
      </c>
      <c r="AY45" s="153" t="str">
        <f t="shared" si="47"/>
        <v/>
      </c>
      <c r="AZ45" s="154" t="str">
        <f t="shared" si="48"/>
        <v/>
      </c>
      <c r="BA45" s="155" t="str">
        <f t="shared" si="49"/>
        <v/>
      </c>
      <c r="BB45" s="155">
        <f t="shared" si="50"/>
        <v>80</v>
      </c>
      <c r="BC45" s="159"/>
      <c r="BD45" s="153" t="b">
        <f t="shared" ref="BD45:BD76" si="85">OR(J45="Jv",J45="Jv-L")</f>
        <v>0</v>
      </c>
      <c r="BE45" s="152" t="str">
        <f t="shared" ref="BE45:BE76" si="86">IF(BD45=TRUE,U45,(""))</f>
        <v/>
      </c>
      <c r="BF45" s="153" t="str">
        <f t="shared" ref="BF45:BF76" si="87">IF(BE45="","",RANK(BE45,BE$13:BE$92,1))</f>
        <v/>
      </c>
      <c r="BG45" s="154" t="str">
        <f t="shared" si="51"/>
        <v/>
      </c>
      <c r="BH45" s="155" t="str">
        <f t="shared" si="21"/>
        <v/>
      </c>
      <c r="BI45" s="155">
        <f t="shared" si="52"/>
        <v>79</v>
      </c>
      <c r="BJ45" s="68" t="str">
        <f t="shared" ref="BJ45:BJ76" si="88">IF(O45&lt;$N$1,"New Record!","")</f>
        <v/>
      </c>
      <c r="BK45" s="13"/>
      <c r="BL45" s="113" t="str">
        <f t="shared" ref="BL45:BL76" si="89">IF(O45&lt;$N$1,"RECORD!","")</f>
        <v/>
      </c>
      <c r="BM45" s="112"/>
      <c r="BN45" s="100"/>
      <c r="BO45" s="101">
        <f t="shared" si="66"/>
        <v>0</v>
      </c>
      <c r="BP45"/>
      <c r="BQ45" s="61"/>
      <c r="BR45" s="278" t="str">
        <f t="shared" ref="BR45:BR76" si="90">IF($L45=BR$11,(IF($O45=999999999,"-",$O45)),"-")</f>
        <v>-</v>
      </c>
      <c r="BS45" s="279" t="str">
        <f t="shared" si="53"/>
        <v/>
      </c>
      <c r="BT45" s="280"/>
      <c r="BU45" s="278" t="str">
        <f t="shared" ref="BU45:BU76" si="91">IF($L45=BU$11,(IF($O45=999999999,"-",$O45)),"-")</f>
        <v>-</v>
      </c>
      <c r="BV45" s="279" t="str">
        <f t="shared" si="54"/>
        <v/>
      </c>
      <c r="BX45" s="278" t="str">
        <f t="shared" ref="BX45:BX76" si="92">IF($L45=BX$11,(IF($O45=999999999,"-",$O45)),"-")</f>
        <v>-</v>
      </c>
      <c r="BY45" s="279" t="str">
        <f t="shared" si="55"/>
        <v/>
      </c>
      <c r="CA45" s="278" t="str">
        <f t="shared" ref="CA45:CA76" si="93">IF($L45=CA$11,(IF($O45=999999999,"-",$O45)),"-")</f>
        <v>-</v>
      </c>
      <c r="CB45" s="279" t="str">
        <f t="shared" si="56"/>
        <v/>
      </c>
      <c r="CD45" s="278" t="str">
        <f t="shared" ref="CD45:CD76" si="94">IF($L45=CD$11,(IF($O45=999999999,"-",$O45)),"-")</f>
        <v>-</v>
      </c>
      <c r="CE45" s="279" t="str">
        <f t="shared" si="57"/>
        <v/>
      </c>
      <c r="CG45" s="278" t="str">
        <f t="shared" ref="CG45:CG76" si="95">IF($L45=CG$11,(IF($O45=999999999,"-",$O45)),"-")</f>
        <v>-</v>
      </c>
      <c r="CH45" s="279" t="str">
        <f t="shared" si="58"/>
        <v/>
      </c>
      <c r="CJ45" s="278" t="str">
        <f t="shared" ref="CJ45:CJ76" si="96">IF($L45=CJ$11,(IF($O45=999999999,"-",$O45)),"-")</f>
        <v>-</v>
      </c>
      <c r="CK45" s="279" t="str">
        <f t="shared" si="59"/>
        <v/>
      </c>
      <c r="CM45" s="278" t="str">
        <f t="shared" ref="CM45:CM76" si="97">IF($L45=CM$11,(IF($O45=999999999,"-",$O45)),"-")</f>
        <v>-</v>
      </c>
      <c r="CN45" s="279" t="str">
        <f t="shared" si="60"/>
        <v/>
      </c>
      <c r="CP45" s="278" t="str">
        <f t="shared" ref="CP45:CP76" si="98">IF($L45=CP$11,(IF($O45=999999999,"-",$O45)),"-")</f>
        <v>-</v>
      </c>
      <c r="CQ45" s="279" t="str">
        <f t="shared" si="61"/>
        <v/>
      </c>
      <c r="CS45" s="278" t="str">
        <f t="shared" ref="CS45:CS76" si="99">IF($L45=CS$11,(IF($O45=999999999,"-",$O45)),"-")</f>
        <v>X</v>
      </c>
      <c r="CT45" s="279" t="str">
        <f t="shared" si="62"/>
        <v/>
      </c>
      <c r="CU45" s="271"/>
      <c r="CV45" s="165"/>
      <c r="CW45" s="13"/>
      <c r="CX45"/>
      <c r="DA45"/>
    </row>
    <row r="46" spans="1:105" ht="20.25" x14ac:dyDescent="0.3">
      <c r="A46" s="13"/>
      <c r="B46" s="202">
        <v>34</v>
      </c>
      <c r="C46" s="203"/>
      <c r="D46" s="204" t="str">
        <f t="shared" si="34"/>
        <v/>
      </c>
      <c r="E46" s="205" t="str">
        <f t="shared" si="35"/>
        <v/>
      </c>
      <c r="F46" s="206" t="str">
        <f t="shared" si="36"/>
        <v/>
      </c>
      <c r="G46" s="206" t="str">
        <f t="shared" si="37"/>
        <v/>
      </c>
      <c r="H46" s="206"/>
      <c r="I46" s="210"/>
      <c r="J46" s="208"/>
      <c r="K46" s="209"/>
      <c r="L46" s="210"/>
      <c r="M46" s="212" t="s">
        <v>123</v>
      </c>
      <c r="N46" s="212"/>
      <c r="O46" s="213" t="str">
        <f t="shared" si="38"/>
        <v>X</v>
      </c>
      <c r="P46" s="315"/>
      <c r="Q46" s="308"/>
      <c r="R46" s="311"/>
      <c r="S46" s="212"/>
      <c r="T46" s="217"/>
      <c r="U46" s="218" t="str">
        <f t="shared" si="75"/>
        <v/>
      </c>
      <c r="V46" s="219" t="str">
        <f t="shared" si="64"/>
        <v>=</v>
      </c>
      <c r="W46" s="220">
        <f t="shared" si="39"/>
        <v>62</v>
      </c>
      <c r="X46" s="221">
        <v>34</v>
      </c>
      <c r="Y46" s="222" t="str">
        <f t="shared" si="72"/>
        <v/>
      </c>
      <c r="Z46" s="306"/>
      <c r="AA46" s="138" t="b">
        <f t="shared" si="76"/>
        <v>0</v>
      </c>
      <c r="AB46" s="38" t="b">
        <f t="shared" si="77"/>
        <v>0</v>
      </c>
      <c r="AC46" s="38" t="b">
        <f t="shared" si="78"/>
        <v>0</v>
      </c>
      <c r="AD46" s="39" t="str">
        <f t="shared" si="79"/>
        <v/>
      </c>
      <c r="AE46" s="40">
        <v>34</v>
      </c>
      <c r="AF46" s="41" t="s">
        <v>42</v>
      </c>
      <c r="AG46" s="42"/>
      <c r="AH46" s="156"/>
      <c r="AI46" s="151" t="b">
        <f t="shared" si="80"/>
        <v>0</v>
      </c>
      <c r="AJ46" s="152" t="str">
        <f t="shared" si="81"/>
        <v/>
      </c>
      <c r="AK46" s="153" t="str">
        <f t="shared" si="40"/>
        <v/>
      </c>
      <c r="AL46" s="154" t="str">
        <f t="shared" si="41"/>
        <v/>
      </c>
      <c r="AM46" s="155" t="str">
        <f t="shared" si="73"/>
        <v/>
      </c>
      <c r="AN46" s="155">
        <f t="shared" si="42"/>
        <v>78</v>
      </c>
      <c r="AO46" s="159"/>
      <c r="AP46" s="151" t="b">
        <f t="shared" si="82"/>
        <v>0</v>
      </c>
      <c r="AQ46" s="152" t="str">
        <f t="shared" si="43"/>
        <v/>
      </c>
      <c r="AR46" s="153" t="str">
        <f t="shared" si="44"/>
        <v/>
      </c>
      <c r="AS46" s="154" t="str">
        <f t="shared" si="45"/>
        <v/>
      </c>
      <c r="AT46" s="155" t="str">
        <f t="shared" si="74"/>
        <v/>
      </c>
      <c r="AU46" s="155">
        <f t="shared" si="46"/>
        <v>70</v>
      </c>
      <c r="AV46" s="159"/>
      <c r="AW46" s="153" t="b">
        <f t="shared" si="83"/>
        <v>0</v>
      </c>
      <c r="AX46" s="152" t="str">
        <f t="shared" si="84"/>
        <v/>
      </c>
      <c r="AY46" s="153" t="str">
        <f t="shared" si="47"/>
        <v/>
      </c>
      <c r="AZ46" s="154" t="str">
        <f t="shared" si="48"/>
        <v/>
      </c>
      <c r="BA46" s="155" t="str">
        <f t="shared" si="49"/>
        <v/>
      </c>
      <c r="BB46" s="155">
        <f t="shared" si="50"/>
        <v>80</v>
      </c>
      <c r="BC46" s="159"/>
      <c r="BD46" s="153" t="b">
        <f t="shared" si="85"/>
        <v>0</v>
      </c>
      <c r="BE46" s="152" t="str">
        <f t="shared" si="86"/>
        <v/>
      </c>
      <c r="BF46" s="153" t="str">
        <f t="shared" si="87"/>
        <v/>
      </c>
      <c r="BG46" s="154" t="str">
        <f t="shared" si="51"/>
        <v/>
      </c>
      <c r="BH46" s="155" t="str">
        <f t="shared" si="21"/>
        <v/>
      </c>
      <c r="BI46" s="155">
        <f t="shared" si="52"/>
        <v>79</v>
      </c>
      <c r="BJ46" s="68" t="str">
        <f t="shared" si="88"/>
        <v/>
      </c>
      <c r="BK46" s="13"/>
      <c r="BL46" s="113" t="str">
        <f t="shared" si="89"/>
        <v/>
      </c>
      <c r="BM46" s="112"/>
      <c r="BN46" s="100"/>
      <c r="BO46" s="101">
        <f t="shared" si="66"/>
        <v>0</v>
      </c>
      <c r="BP46"/>
      <c r="BQ46" s="61"/>
      <c r="BR46" s="278" t="str">
        <f t="shared" si="90"/>
        <v>-</v>
      </c>
      <c r="BS46" s="279" t="str">
        <f t="shared" si="53"/>
        <v/>
      </c>
      <c r="BT46" s="280"/>
      <c r="BU46" s="278" t="str">
        <f t="shared" si="91"/>
        <v>-</v>
      </c>
      <c r="BV46" s="279" t="str">
        <f t="shared" si="54"/>
        <v/>
      </c>
      <c r="BX46" s="278" t="str">
        <f t="shared" si="92"/>
        <v>-</v>
      </c>
      <c r="BY46" s="279" t="str">
        <f t="shared" si="55"/>
        <v/>
      </c>
      <c r="CA46" s="278" t="str">
        <f t="shared" si="93"/>
        <v>-</v>
      </c>
      <c r="CB46" s="279" t="str">
        <f t="shared" si="56"/>
        <v/>
      </c>
      <c r="CD46" s="278" t="str">
        <f t="shared" si="94"/>
        <v>-</v>
      </c>
      <c r="CE46" s="279" t="str">
        <f t="shared" si="57"/>
        <v/>
      </c>
      <c r="CG46" s="278" t="str">
        <f t="shared" si="95"/>
        <v>-</v>
      </c>
      <c r="CH46" s="279" t="str">
        <f t="shared" si="58"/>
        <v/>
      </c>
      <c r="CJ46" s="278" t="str">
        <f t="shared" si="96"/>
        <v>-</v>
      </c>
      <c r="CK46" s="279" t="str">
        <f t="shared" si="59"/>
        <v/>
      </c>
      <c r="CM46" s="278" t="str">
        <f t="shared" si="97"/>
        <v>-</v>
      </c>
      <c r="CN46" s="279" t="str">
        <f t="shared" si="60"/>
        <v/>
      </c>
      <c r="CP46" s="278" t="str">
        <f t="shared" si="98"/>
        <v>-</v>
      </c>
      <c r="CQ46" s="279" t="str">
        <f t="shared" si="61"/>
        <v/>
      </c>
      <c r="CS46" s="278" t="str">
        <f t="shared" si="99"/>
        <v>X</v>
      </c>
      <c r="CT46" s="279" t="str">
        <f t="shared" si="62"/>
        <v/>
      </c>
      <c r="CU46" s="271"/>
      <c r="CV46" s="165"/>
      <c r="CW46" s="13"/>
      <c r="CX46"/>
      <c r="DA46"/>
    </row>
    <row r="47" spans="1:105" ht="20.25" x14ac:dyDescent="0.3">
      <c r="A47" s="13"/>
      <c r="B47" s="202">
        <v>35</v>
      </c>
      <c r="C47" s="203" t="str">
        <f t="shared" ref="C47:C70" si="100">T47</f>
        <v>DNS</v>
      </c>
      <c r="D47" s="204" t="str">
        <f t="shared" si="34"/>
        <v/>
      </c>
      <c r="E47" s="205" t="str">
        <f t="shared" si="35"/>
        <v/>
      </c>
      <c r="F47" s="206" t="str">
        <f t="shared" si="36"/>
        <v/>
      </c>
      <c r="G47" s="206" t="str">
        <f t="shared" si="37"/>
        <v/>
      </c>
      <c r="H47" s="206"/>
      <c r="I47" s="210"/>
      <c r="J47" s="208"/>
      <c r="K47" s="209"/>
      <c r="L47" s="210"/>
      <c r="M47" s="212" t="s">
        <v>123</v>
      </c>
      <c r="N47" s="212"/>
      <c r="O47" s="213" t="str">
        <f t="shared" si="38"/>
        <v>X</v>
      </c>
      <c r="P47" s="315"/>
      <c r="Q47" s="308"/>
      <c r="R47" s="311"/>
      <c r="S47" s="212"/>
      <c r="T47" s="217" t="str">
        <f t="shared" si="2"/>
        <v>DNS</v>
      </c>
      <c r="U47" s="218" t="str">
        <f t="shared" si="75"/>
        <v/>
      </c>
      <c r="V47" s="219" t="str">
        <f t="shared" si="64"/>
        <v>=</v>
      </c>
      <c r="W47" s="220">
        <f t="shared" si="39"/>
        <v>62</v>
      </c>
      <c r="X47" s="221">
        <v>35</v>
      </c>
      <c r="Y47" s="222" t="str">
        <f t="shared" si="72"/>
        <v/>
      </c>
      <c r="Z47" s="306"/>
      <c r="AA47" s="138" t="b">
        <f t="shared" si="76"/>
        <v>0</v>
      </c>
      <c r="AB47" s="38" t="b">
        <f t="shared" si="77"/>
        <v>0</v>
      </c>
      <c r="AC47" s="38" t="b">
        <f t="shared" si="78"/>
        <v>0</v>
      </c>
      <c r="AD47" s="39" t="str">
        <f t="shared" si="79"/>
        <v/>
      </c>
      <c r="AE47" s="40">
        <v>35</v>
      </c>
      <c r="AF47" s="41" t="s">
        <v>43</v>
      </c>
      <c r="AG47" s="42"/>
      <c r="AH47" s="156"/>
      <c r="AI47" s="151" t="b">
        <f t="shared" si="80"/>
        <v>0</v>
      </c>
      <c r="AJ47" s="152" t="str">
        <f t="shared" si="81"/>
        <v/>
      </c>
      <c r="AK47" s="153" t="str">
        <f t="shared" si="40"/>
        <v/>
      </c>
      <c r="AL47" s="154" t="str">
        <f t="shared" si="41"/>
        <v/>
      </c>
      <c r="AM47" s="155" t="str">
        <f t="shared" si="73"/>
        <v/>
      </c>
      <c r="AN47" s="155">
        <f t="shared" si="42"/>
        <v>78</v>
      </c>
      <c r="AO47" s="159"/>
      <c r="AP47" s="151" t="b">
        <f t="shared" si="82"/>
        <v>0</v>
      </c>
      <c r="AQ47" s="152" t="str">
        <f t="shared" si="43"/>
        <v/>
      </c>
      <c r="AR47" s="153" t="str">
        <f t="shared" si="44"/>
        <v/>
      </c>
      <c r="AS47" s="154" t="str">
        <f t="shared" si="45"/>
        <v/>
      </c>
      <c r="AT47" s="155" t="str">
        <f t="shared" si="74"/>
        <v/>
      </c>
      <c r="AU47" s="155">
        <f t="shared" si="46"/>
        <v>70</v>
      </c>
      <c r="AV47" s="159"/>
      <c r="AW47" s="153" t="b">
        <f t="shared" si="83"/>
        <v>0</v>
      </c>
      <c r="AX47" s="152" t="str">
        <f t="shared" si="84"/>
        <v/>
      </c>
      <c r="AY47" s="153" t="str">
        <f t="shared" si="47"/>
        <v/>
      </c>
      <c r="AZ47" s="154" t="str">
        <f t="shared" si="48"/>
        <v/>
      </c>
      <c r="BA47" s="155" t="str">
        <f t="shared" si="49"/>
        <v/>
      </c>
      <c r="BB47" s="155">
        <f t="shared" si="50"/>
        <v>80</v>
      </c>
      <c r="BC47" s="159"/>
      <c r="BD47" s="153" t="b">
        <f t="shared" si="85"/>
        <v>0</v>
      </c>
      <c r="BE47" s="152" t="str">
        <f t="shared" si="86"/>
        <v/>
      </c>
      <c r="BF47" s="153" t="str">
        <f t="shared" si="87"/>
        <v/>
      </c>
      <c r="BG47" s="154" t="str">
        <f t="shared" si="51"/>
        <v/>
      </c>
      <c r="BH47" s="155" t="str">
        <f t="shared" si="21"/>
        <v/>
      </c>
      <c r="BI47" s="155">
        <f t="shared" si="52"/>
        <v>79</v>
      </c>
      <c r="BJ47" s="68" t="str">
        <f t="shared" si="88"/>
        <v/>
      </c>
      <c r="BK47" s="13"/>
      <c r="BL47" s="113" t="str">
        <f t="shared" si="89"/>
        <v/>
      </c>
      <c r="BM47" s="112"/>
      <c r="BN47" s="100"/>
      <c r="BO47" s="101">
        <f t="shared" si="66"/>
        <v>0</v>
      </c>
      <c r="BP47"/>
      <c r="BQ47" s="61"/>
      <c r="BR47" s="278" t="str">
        <f t="shared" si="90"/>
        <v>-</v>
      </c>
      <c r="BS47" s="279" t="str">
        <f t="shared" si="53"/>
        <v/>
      </c>
      <c r="BT47" s="280"/>
      <c r="BU47" s="278" t="str">
        <f t="shared" si="91"/>
        <v>-</v>
      </c>
      <c r="BV47" s="279" t="str">
        <f t="shared" si="54"/>
        <v/>
      </c>
      <c r="BX47" s="278" t="str">
        <f t="shared" si="92"/>
        <v>-</v>
      </c>
      <c r="BY47" s="279" t="str">
        <f t="shared" si="55"/>
        <v/>
      </c>
      <c r="CA47" s="278" t="str">
        <f t="shared" si="93"/>
        <v>-</v>
      </c>
      <c r="CB47" s="279" t="str">
        <f t="shared" si="56"/>
        <v/>
      </c>
      <c r="CD47" s="278" t="str">
        <f t="shared" si="94"/>
        <v>-</v>
      </c>
      <c r="CE47" s="279" t="str">
        <f t="shared" si="57"/>
        <v/>
      </c>
      <c r="CG47" s="278" t="str">
        <f t="shared" si="95"/>
        <v>-</v>
      </c>
      <c r="CH47" s="279" t="str">
        <f t="shared" si="58"/>
        <v/>
      </c>
      <c r="CJ47" s="278" t="str">
        <f t="shared" si="96"/>
        <v>-</v>
      </c>
      <c r="CK47" s="279" t="str">
        <f t="shared" si="59"/>
        <v/>
      </c>
      <c r="CM47" s="278" t="str">
        <f t="shared" si="97"/>
        <v>-</v>
      </c>
      <c r="CN47" s="279" t="str">
        <f t="shared" si="60"/>
        <v/>
      </c>
      <c r="CP47" s="278" t="str">
        <f t="shared" si="98"/>
        <v>-</v>
      </c>
      <c r="CQ47" s="279" t="str">
        <f t="shared" si="61"/>
        <v/>
      </c>
      <c r="CS47" s="278" t="str">
        <f t="shared" si="99"/>
        <v>X</v>
      </c>
      <c r="CT47" s="279" t="str">
        <f t="shared" si="62"/>
        <v/>
      </c>
      <c r="CU47" s="271"/>
      <c r="CV47" s="165"/>
      <c r="CW47" s="13"/>
      <c r="CX47"/>
      <c r="DA47"/>
    </row>
    <row r="48" spans="1:105" ht="20.25" x14ac:dyDescent="0.3">
      <c r="A48" s="13"/>
      <c r="B48" s="202">
        <v>36</v>
      </c>
      <c r="C48" s="203" t="str">
        <f t="shared" si="100"/>
        <v>DNS</v>
      </c>
      <c r="D48" s="204" t="str">
        <f t="shared" si="34"/>
        <v/>
      </c>
      <c r="E48" s="205" t="str">
        <f t="shared" si="35"/>
        <v/>
      </c>
      <c r="F48" s="206" t="str">
        <f t="shared" si="36"/>
        <v/>
      </c>
      <c r="G48" s="206" t="str">
        <f t="shared" si="37"/>
        <v/>
      </c>
      <c r="H48" s="206"/>
      <c r="I48" s="210"/>
      <c r="J48" s="208"/>
      <c r="K48" s="209"/>
      <c r="L48" s="210"/>
      <c r="M48" s="212" t="s">
        <v>123</v>
      </c>
      <c r="N48" s="212"/>
      <c r="O48" s="213" t="str">
        <f t="shared" si="38"/>
        <v>X</v>
      </c>
      <c r="P48" s="315"/>
      <c r="Q48" s="308"/>
      <c r="R48" s="311"/>
      <c r="S48" s="212"/>
      <c r="T48" s="217" t="str">
        <f t="shared" si="2"/>
        <v>DNS</v>
      </c>
      <c r="U48" s="218" t="str">
        <f t="shared" si="75"/>
        <v/>
      </c>
      <c r="V48" s="219" t="str">
        <f t="shared" si="64"/>
        <v>=</v>
      </c>
      <c r="W48" s="220">
        <f t="shared" si="39"/>
        <v>62</v>
      </c>
      <c r="X48" s="221">
        <v>36</v>
      </c>
      <c r="Y48" s="222" t="str">
        <f t="shared" si="72"/>
        <v/>
      </c>
      <c r="Z48" s="306"/>
      <c r="AA48" s="138" t="b">
        <f t="shared" si="76"/>
        <v>0</v>
      </c>
      <c r="AB48" s="38" t="b">
        <f t="shared" si="77"/>
        <v>0</v>
      </c>
      <c r="AC48" s="38" t="b">
        <f t="shared" si="78"/>
        <v>0</v>
      </c>
      <c r="AD48" s="39" t="str">
        <f t="shared" si="79"/>
        <v/>
      </c>
      <c r="AE48" s="40">
        <v>36</v>
      </c>
      <c r="AF48" s="41" t="s">
        <v>44</v>
      </c>
      <c r="AG48" s="42"/>
      <c r="AH48" s="156"/>
      <c r="AI48" s="151" t="b">
        <f t="shared" si="80"/>
        <v>0</v>
      </c>
      <c r="AJ48" s="152" t="str">
        <f t="shared" si="81"/>
        <v/>
      </c>
      <c r="AK48" s="153" t="str">
        <f t="shared" si="40"/>
        <v/>
      </c>
      <c r="AL48" s="154" t="str">
        <f t="shared" si="41"/>
        <v/>
      </c>
      <c r="AM48" s="155" t="str">
        <f t="shared" si="73"/>
        <v/>
      </c>
      <c r="AN48" s="155">
        <f t="shared" si="42"/>
        <v>78</v>
      </c>
      <c r="AO48" s="159"/>
      <c r="AP48" s="151" t="b">
        <f t="shared" si="82"/>
        <v>0</v>
      </c>
      <c r="AQ48" s="152" t="str">
        <f t="shared" si="43"/>
        <v/>
      </c>
      <c r="AR48" s="153" t="str">
        <f t="shared" si="44"/>
        <v/>
      </c>
      <c r="AS48" s="154" t="str">
        <f t="shared" si="45"/>
        <v/>
      </c>
      <c r="AT48" s="155" t="str">
        <f t="shared" si="74"/>
        <v/>
      </c>
      <c r="AU48" s="155">
        <f t="shared" si="46"/>
        <v>70</v>
      </c>
      <c r="AV48" s="159"/>
      <c r="AW48" s="153" t="b">
        <f t="shared" si="83"/>
        <v>0</v>
      </c>
      <c r="AX48" s="152" t="str">
        <f t="shared" si="84"/>
        <v/>
      </c>
      <c r="AY48" s="153" t="str">
        <f t="shared" si="47"/>
        <v/>
      </c>
      <c r="AZ48" s="154" t="str">
        <f t="shared" si="48"/>
        <v/>
      </c>
      <c r="BA48" s="155" t="str">
        <f t="shared" si="49"/>
        <v/>
      </c>
      <c r="BB48" s="155">
        <f t="shared" si="50"/>
        <v>80</v>
      </c>
      <c r="BC48" s="159"/>
      <c r="BD48" s="153" t="b">
        <f t="shared" si="85"/>
        <v>0</v>
      </c>
      <c r="BE48" s="152" t="str">
        <f t="shared" si="86"/>
        <v/>
      </c>
      <c r="BF48" s="153" t="str">
        <f t="shared" si="87"/>
        <v/>
      </c>
      <c r="BG48" s="154" t="str">
        <f t="shared" si="51"/>
        <v/>
      </c>
      <c r="BH48" s="155" t="str">
        <f t="shared" si="21"/>
        <v/>
      </c>
      <c r="BI48" s="155">
        <f t="shared" si="52"/>
        <v>79</v>
      </c>
      <c r="BJ48" s="68" t="str">
        <f t="shared" si="88"/>
        <v/>
      </c>
      <c r="BK48" s="13"/>
      <c r="BL48" s="113" t="str">
        <f t="shared" si="89"/>
        <v/>
      </c>
      <c r="BM48" s="112"/>
      <c r="BN48" s="100"/>
      <c r="BO48" s="101">
        <f t="shared" si="66"/>
        <v>0</v>
      </c>
      <c r="BP48"/>
      <c r="BQ48" s="61"/>
      <c r="BR48" s="278" t="str">
        <f t="shared" si="90"/>
        <v>-</v>
      </c>
      <c r="BS48" s="279" t="str">
        <f t="shared" si="53"/>
        <v/>
      </c>
      <c r="BT48" s="280"/>
      <c r="BU48" s="278" t="str">
        <f t="shared" si="91"/>
        <v>-</v>
      </c>
      <c r="BV48" s="279" t="str">
        <f t="shared" si="54"/>
        <v/>
      </c>
      <c r="BX48" s="278" t="str">
        <f t="shared" si="92"/>
        <v>-</v>
      </c>
      <c r="BY48" s="279" t="str">
        <f t="shared" si="55"/>
        <v/>
      </c>
      <c r="CA48" s="278" t="str">
        <f t="shared" si="93"/>
        <v>-</v>
      </c>
      <c r="CB48" s="279" t="str">
        <f t="shared" si="56"/>
        <v/>
      </c>
      <c r="CD48" s="278" t="str">
        <f t="shared" si="94"/>
        <v>-</v>
      </c>
      <c r="CE48" s="279" t="str">
        <f t="shared" si="57"/>
        <v/>
      </c>
      <c r="CG48" s="278" t="str">
        <f t="shared" si="95"/>
        <v>-</v>
      </c>
      <c r="CH48" s="279" t="str">
        <f t="shared" si="58"/>
        <v/>
      </c>
      <c r="CJ48" s="278" t="str">
        <f t="shared" si="96"/>
        <v>-</v>
      </c>
      <c r="CK48" s="279" t="str">
        <f t="shared" si="59"/>
        <v/>
      </c>
      <c r="CM48" s="278" t="str">
        <f t="shared" si="97"/>
        <v>-</v>
      </c>
      <c r="CN48" s="279" t="str">
        <f t="shared" si="60"/>
        <v/>
      </c>
      <c r="CP48" s="278" t="str">
        <f t="shared" si="98"/>
        <v>-</v>
      </c>
      <c r="CQ48" s="279" t="str">
        <f t="shared" si="61"/>
        <v/>
      </c>
      <c r="CS48" s="278" t="str">
        <f t="shared" si="99"/>
        <v>X</v>
      </c>
      <c r="CT48" s="279" t="str">
        <f t="shared" si="62"/>
        <v/>
      </c>
      <c r="CU48" s="271"/>
      <c r="CV48" s="165"/>
      <c r="CW48" s="13"/>
      <c r="CX48"/>
      <c r="DA48"/>
    </row>
    <row r="49" spans="1:105" ht="20.25" x14ac:dyDescent="0.3">
      <c r="A49" s="13"/>
      <c r="B49" s="202">
        <v>37</v>
      </c>
      <c r="C49" s="203" t="str">
        <f t="shared" si="100"/>
        <v>DNS</v>
      </c>
      <c r="D49" s="204" t="str">
        <f t="shared" si="34"/>
        <v/>
      </c>
      <c r="E49" s="205" t="str">
        <f t="shared" si="35"/>
        <v/>
      </c>
      <c r="F49" s="206" t="str">
        <f t="shared" si="36"/>
        <v/>
      </c>
      <c r="G49" s="206" t="str">
        <f t="shared" si="37"/>
        <v/>
      </c>
      <c r="H49" s="206"/>
      <c r="I49" s="210"/>
      <c r="J49" s="208"/>
      <c r="K49" s="209"/>
      <c r="L49" s="210"/>
      <c r="M49" s="212" t="s">
        <v>123</v>
      </c>
      <c r="N49" s="212"/>
      <c r="O49" s="213" t="str">
        <f t="shared" si="38"/>
        <v>X</v>
      </c>
      <c r="P49" s="315"/>
      <c r="Q49" s="308"/>
      <c r="R49" s="311"/>
      <c r="S49" s="211"/>
      <c r="T49" s="217" t="str">
        <f t="shared" si="2"/>
        <v>DNS</v>
      </c>
      <c r="U49" s="218" t="str">
        <f t="shared" si="75"/>
        <v/>
      </c>
      <c r="V49" s="219" t="str">
        <f t="shared" si="64"/>
        <v>=</v>
      </c>
      <c r="W49" s="220">
        <f t="shared" si="39"/>
        <v>62</v>
      </c>
      <c r="X49" s="221">
        <v>37</v>
      </c>
      <c r="Y49" s="222" t="str">
        <f t="shared" si="72"/>
        <v/>
      </c>
      <c r="Z49" s="306"/>
      <c r="AA49" s="138" t="b">
        <f t="shared" si="76"/>
        <v>0</v>
      </c>
      <c r="AB49" s="38" t="b">
        <f t="shared" si="77"/>
        <v>0</v>
      </c>
      <c r="AC49" s="38" t="b">
        <f t="shared" si="78"/>
        <v>0</v>
      </c>
      <c r="AD49" s="39" t="str">
        <f t="shared" si="79"/>
        <v/>
      </c>
      <c r="AE49" s="40">
        <v>37</v>
      </c>
      <c r="AF49" s="41" t="s">
        <v>45</v>
      </c>
      <c r="AG49" s="42"/>
      <c r="AH49" s="156"/>
      <c r="AI49" s="151" t="b">
        <f t="shared" si="80"/>
        <v>0</v>
      </c>
      <c r="AJ49" s="152" t="str">
        <f t="shared" si="81"/>
        <v/>
      </c>
      <c r="AK49" s="153" t="str">
        <f t="shared" si="40"/>
        <v/>
      </c>
      <c r="AL49" s="154" t="str">
        <f t="shared" si="41"/>
        <v/>
      </c>
      <c r="AM49" s="155" t="str">
        <f t="shared" si="73"/>
        <v/>
      </c>
      <c r="AN49" s="155">
        <f t="shared" si="42"/>
        <v>78</v>
      </c>
      <c r="AO49" s="159"/>
      <c r="AP49" s="151" t="b">
        <f t="shared" si="82"/>
        <v>0</v>
      </c>
      <c r="AQ49" s="152" t="str">
        <f t="shared" si="43"/>
        <v/>
      </c>
      <c r="AR49" s="153" t="str">
        <f t="shared" si="44"/>
        <v/>
      </c>
      <c r="AS49" s="154" t="str">
        <f t="shared" si="45"/>
        <v/>
      </c>
      <c r="AT49" s="155" t="str">
        <f t="shared" si="74"/>
        <v/>
      </c>
      <c r="AU49" s="155">
        <f t="shared" si="46"/>
        <v>70</v>
      </c>
      <c r="AV49" s="159"/>
      <c r="AW49" s="153" t="b">
        <f t="shared" si="83"/>
        <v>0</v>
      </c>
      <c r="AX49" s="152" t="str">
        <f t="shared" si="84"/>
        <v/>
      </c>
      <c r="AY49" s="153" t="str">
        <f t="shared" si="47"/>
        <v/>
      </c>
      <c r="AZ49" s="154" t="str">
        <f t="shared" si="48"/>
        <v/>
      </c>
      <c r="BA49" s="155" t="str">
        <f t="shared" si="49"/>
        <v/>
      </c>
      <c r="BB49" s="155">
        <f t="shared" si="50"/>
        <v>80</v>
      </c>
      <c r="BC49" s="159"/>
      <c r="BD49" s="153" t="b">
        <f t="shared" si="85"/>
        <v>0</v>
      </c>
      <c r="BE49" s="152" t="str">
        <f t="shared" si="86"/>
        <v/>
      </c>
      <c r="BF49" s="153" t="str">
        <f t="shared" si="87"/>
        <v/>
      </c>
      <c r="BG49" s="154" t="str">
        <f t="shared" si="51"/>
        <v/>
      </c>
      <c r="BH49" s="155" t="str">
        <f t="shared" si="21"/>
        <v/>
      </c>
      <c r="BI49" s="155">
        <f t="shared" si="52"/>
        <v>79</v>
      </c>
      <c r="BJ49" s="68" t="str">
        <f t="shared" si="88"/>
        <v/>
      </c>
      <c r="BK49" s="13"/>
      <c r="BL49" s="113" t="str">
        <f t="shared" si="89"/>
        <v/>
      </c>
      <c r="BM49" s="112"/>
      <c r="BN49" s="100"/>
      <c r="BO49" s="101">
        <f t="shared" si="66"/>
        <v>0</v>
      </c>
      <c r="BP49"/>
      <c r="BQ49" s="61"/>
      <c r="BR49" s="278" t="str">
        <f t="shared" si="90"/>
        <v>-</v>
      </c>
      <c r="BS49" s="279" t="str">
        <f t="shared" si="53"/>
        <v/>
      </c>
      <c r="BT49" s="280"/>
      <c r="BU49" s="278" t="str">
        <f t="shared" si="91"/>
        <v>-</v>
      </c>
      <c r="BV49" s="279" t="str">
        <f t="shared" si="54"/>
        <v/>
      </c>
      <c r="BX49" s="278" t="str">
        <f t="shared" si="92"/>
        <v>-</v>
      </c>
      <c r="BY49" s="279" t="str">
        <f t="shared" si="55"/>
        <v/>
      </c>
      <c r="CA49" s="278" t="str">
        <f t="shared" si="93"/>
        <v>-</v>
      </c>
      <c r="CB49" s="279" t="str">
        <f t="shared" si="56"/>
        <v/>
      </c>
      <c r="CD49" s="278" t="str">
        <f t="shared" si="94"/>
        <v>-</v>
      </c>
      <c r="CE49" s="279" t="str">
        <f t="shared" si="57"/>
        <v/>
      </c>
      <c r="CG49" s="278" t="str">
        <f t="shared" si="95"/>
        <v>-</v>
      </c>
      <c r="CH49" s="279" t="str">
        <f t="shared" si="58"/>
        <v/>
      </c>
      <c r="CJ49" s="278" t="str">
        <f t="shared" si="96"/>
        <v>-</v>
      </c>
      <c r="CK49" s="279" t="str">
        <f t="shared" si="59"/>
        <v/>
      </c>
      <c r="CM49" s="278" t="str">
        <f t="shared" si="97"/>
        <v>-</v>
      </c>
      <c r="CN49" s="279" t="str">
        <f t="shared" si="60"/>
        <v/>
      </c>
      <c r="CP49" s="278" t="str">
        <f t="shared" si="98"/>
        <v>-</v>
      </c>
      <c r="CQ49" s="279" t="str">
        <f t="shared" si="61"/>
        <v/>
      </c>
      <c r="CS49" s="278" t="str">
        <f t="shared" si="99"/>
        <v>X</v>
      </c>
      <c r="CT49" s="279" t="str">
        <f t="shared" si="62"/>
        <v/>
      </c>
      <c r="CU49" s="271"/>
      <c r="CV49" s="165"/>
      <c r="CW49" s="13"/>
      <c r="CX49"/>
      <c r="DA49"/>
    </row>
    <row r="50" spans="1:105" ht="20.25" x14ac:dyDescent="0.3">
      <c r="A50" s="13"/>
      <c r="B50" s="202">
        <v>38</v>
      </c>
      <c r="C50" s="203" t="str">
        <f t="shared" si="100"/>
        <v>DNS</v>
      </c>
      <c r="D50" s="204" t="str">
        <f t="shared" si="34"/>
        <v/>
      </c>
      <c r="E50" s="205" t="str">
        <f t="shared" si="35"/>
        <v/>
      </c>
      <c r="F50" s="206" t="str">
        <f t="shared" si="36"/>
        <v/>
      </c>
      <c r="G50" s="206" t="str">
        <f t="shared" si="37"/>
        <v/>
      </c>
      <c r="H50" s="206"/>
      <c r="I50" s="210"/>
      <c r="J50" s="208"/>
      <c r="K50" s="209"/>
      <c r="L50" s="210"/>
      <c r="M50" s="212" t="s">
        <v>123</v>
      </c>
      <c r="N50" s="212"/>
      <c r="O50" s="213" t="str">
        <f t="shared" si="38"/>
        <v>X</v>
      </c>
      <c r="P50" s="315"/>
      <c r="Q50" s="308"/>
      <c r="R50" s="311"/>
      <c r="S50" s="211"/>
      <c r="T50" s="217" t="str">
        <f t="shared" si="2"/>
        <v>DNS</v>
      </c>
      <c r="U50" s="218" t="str">
        <f t="shared" si="75"/>
        <v/>
      </c>
      <c r="V50" s="219" t="str">
        <f t="shared" si="64"/>
        <v>=</v>
      </c>
      <c r="W50" s="220">
        <f t="shared" si="39"/>
        <v>62</v>
      </c>
      <c r="X50" s="221">
        <v>38</v>
      </c>
      <c r="Y50" s="222" t="str">
        <f t="shared" si="72"/>
        <v/>
      </c>
      <c r="Z50" s="306"/>
      <c r="AA50" s="138" t="b">
        <f t="shared" si="76"/>
        <v>0</v>
      </c>
      <c r="AB50" s="38" t="b">
        <f t="shared" si="77"/>
        <v>0</v>
      </c>
      <c r="AC50" s="38" t="b">
        <f t="shared" si="78"/>
        <v>0</v>
      </c>
      <c r="AD50" s="39" t="str">
        <f t="shared" si="79"/>
        <v/>
      </c>
      <c r="AE50" s="40">
        <v>38</v>
      </c>
      <c r="AF50" s="41" t="s">
        <v>46</v>
      </c>
      <c r="AG50" s="42"/>
      <c r="AH50" s="156"/>
      <c r="AI50" s="151" t="b">
        <f t="shared" si="80"/>
        <v>0</v>
      </c>
      <c r="AJ50" s="152" t="str">
        <f t="shared" si="81"/>
        <v/>
      </c>
      <c r="AK50" s="153" t="str">
        <f t="shared" si="40"/>
        <v/>
      </c>
      <c r="AL50" s="154" t="str">
        <f t="shared" si="41"/>
        <v/>
      </c>
      <c r="AM50" s="155" t="str">
        <f t="shared" si="73"/>
        <v/>
      </c>
      <c r="AN50" s="155">
        <f t="shared" si="42"/>
        <v>78</v>
      </c>
      <c r="AO50" s="159"/>
      <c r="AP50" s="151" t="b">
        <f t="shared" si="82"/>
        <v>0</v>
      </c>
      <c r="AQ50" s="152" t="str">
        <f t="shared" si="43"/>
        <v/>
      </c>
      <c r="AR50" s="153" t="str">
        <f t="shared" si="44"/>
        <v/>
      </c>
      <c r="AS50" s="154" t="str">
        <f t="shared" si="45"/>
        <v/>
      </c>
      <c r="AT50" s="155" t="str">
        <f t="shared" si="74"/>
        <v/>
      </c>
      <c r="AU50" s="155">
        <f t="shared" si="46"/>
        <v>70</v>
      </c>
      <c r="AV50" s="159"/>
      <c r="AW50" s="153" t="b">
        <f t="shared" si="83"/>
        <v>0</v>
      </c>
      <c r="AX50" s="152" t="str">
        <f t="shared" si="84"/>
        <v/>
      </c>
      <c r="AY50" s="153" t="str">
        <f t="shared" si="47"/>
        <v/>
      </c>
      <c r="AZ50" s="154" t="str">
        <f t="shared" si="48"/>
        <v/>
      </c>
      <c r="BA50" s="155" t="str">
        <f t="shared" si="49"/>
        <v/>
      </c>
      <c r="BB50" s="155">
        <f t="shared" si="50"/>
        <v>80</v>
      </c>
      <c r="BC50" s="159"/>
      <c r="BD50" s="153" t="b">
        <f t="shared" si="85"/>
        <v>0</v>
      </c>
      <c r="BE50" s="152" t="str">
        <f t="shared" si="86"/>
        <v/>
      </c>
      <c r="BF50" s="153" t="str">
        <f t="shared" si="87"/>
        <v/>
      </c>
      <c r="BG50" s="154" t="str">
        <f t="shared" si="51"/>
        <v/>
      </c>
      <c r="BH50" s="155" t="str">
        <f t="shared" si="21"/>
        <v/>
      </c>
      <c r="BI50" s="155">
        <f t="shared" si="52"/>
        <v>79</v>
      </c>
      <c r="BJ50" s="68" t="str">
        <f t="shared" si="88"/>
        <v/>
      </c>
      <c r="BK50" s="13"/>
      <c r="BL50" s="113" t="str">
        <f t="shared" si="89"/>
        <v/>
      </c>
      <c r="BM50" s="112"/>
      <c r="BN50" s="100"/>
      <c r="BO50" s="101">
        <f t="shared" si="66"/>
        <v>0</v>
      </c>
      <c r="BP50"/>
      <c r="BQ50" s="61"/>
      <c r="BR50" s="278" t="str">
        <f t="shared" si="90"/>
        <v>-</v>
      </c>
      <c r="BS50" s="279" t="str">
        <f t="shared" si="53"/>
        <v/>
      </c>
      <c r="BT50" s="280"/>
      <c r="BU50" s="278" t="str">
        <f t="shared" si="91"/>
        <v>-</v>
      </c>
      <c r="BV50" s="279" t="str">
        <f t="shared" si="54"/>
        <v/>
      </c>
      <c r="BX50" s="278" t="str">
        <f t="shared" si="92"/>
        <v>-</v>
      </c>
      <c r="BY50" s="279" t="str">
        <f t="shared" si="55"/>
        <v/>
      </c>
      <c r="CA50" s="278" t="str">
        <f t="shared" si="93"/>
        <v>-</v>
      </c>
      <c r="CB50" s="279" t="str">
        <f t="shared" si="56"/>
        <v/>
      </c>
      <c r="CD50" s="278" t="str">
        <f t="shared" si="94"/>
        <v>-</v>
      </c>
      <c r="CE50" s="279" t="str">
        <f t="shared" si="57"/>
        <v/>
      </c>
      <c r="CG50" s="278" t="str">
        <f t="shared" si="95"/>
        <v>-</v>
      </c>
      <c r="CH50" s="279" t="str">
        <f t="shared" si="58"/>
        <v/>
      </c>
      <c r="CJ50" s="278" t="str">
        <f t="shared" si="96"/>
        <v>-</v>
      </c>
      <c r="CK50" s="279" t="str">
        <f t="shared" si="59"/>
        <v/>
      </c>
      <c r="CM50" s="278" t="str">
        <f t="shared" si="97"/>
        <v>-</v>
      </c>
      <c r="CN50" s="279" t="str">
        <f t="shared" si="60"/>
        <v/>
      </c>
      <c r="CP50" s="278" t="str">
        <f t="shared" si="98"/>
        <v>-</v>
      </c>
      <c r="CQ50" s="279" t="str">
        <f t="shared" si="61"/>
        <v/>
      </c>
      <c r="CS50" s="278" t="str">
        <f t="shared" si="99"/>
        <v>X</v>
      </c>
      <c r="CT50" s="279" t="str">
        <f t="shared" si="62"/>
        <v/>
      </c>
      <c r="CU50" s="271"/>
      <c r="CV50" s="165"/>
      <c r="CW50" s="13"/>
      <c r="CX50"/>
      <c r="DA50"/>
    </row>
    <row r="51" spans="1:105" ht="20.25" x14ac:dyDescent="0.3">
      <c r="A51" s="13"/>
      <c r="B51" s="202">
        <v>39</v>
      </c>
      <c r="C51" s="203" t="str">
        <f t="shared" si="100"/>
        <v>DNS</v>
      </c>
      <c r="D51" s="204" t="str">
        <f t="shared" si="34"/>
        <v/>
      </c>
      <c r="E51" s="205" t="str">
        <f t="shared" si="35"/>
        <v/>
      </c>
      <c r="F51" s="206" t="str">
        <f t="shared" si="36"/>
        <v/>
      </c>
      <c r="G51" s="206" t="str">
        <f t="shared" si="37"/>
        <v/>
      </c>
      <c r="H51" s="206"/>
      <c r="I51" s="207"/>
      <c r="J51" s="208"/>
      <c r="K51" s="209"/>
      <c r="L51" s="210"/>
      <c r="M51" s="212" t="s">
        <v>123</v>
      </c>
      <c r="N51" s="212"/>
      <c r="O51" s="213" t="str">
        <f t="shared" ref="O51:O76" si="101">IF(OR((M51="X"),(N51="X")),"X",(P51*3600)+(Q51*60)+R51)</f>
        <v>X</v>
      </c>
      <c r="P51" s="214">
        <v>0</v>
      </c>
      <c r="Q51" s="215">
        <v>0</v>
      </c>
      <c r="R51" s="216">
        <v>0</v>
      </c>
      <c r="S51" s="211"/>
      <c r="T51" s="217" t="str">
        <f t="shared" si="2"/>
        <v>DNS</v>
      </c>
      <c r="U51" s="218" t="str">
        <f t="shared" si="75"/>
        <v/>
      </c>
      <c r="V51" s="219" t="str">
        <f t="shared" si="64"/>
        <v>=</v>
      </c>
      <c r="W51" s="220">
        <f t="shared" si="39"/>
        <v>62</v>
      </c>
      <c r="X51" s="221">
        <v>39</v>
      </c>
      <c r="Y51" s="222" t="str">
        <f t="shared" si="72"/>
        <v/>
      </c>
      <c r="Z51" s="306"/>
      <c r="AA51" s="138" t="b">
        <f t="shared" si="76"/>
        <v>0</v>
      </c>
      <c r="AB51" s="38" t="b">
        <f t="shared" si="77"/>
        <v>0</v>
      </c>
      <c r="AC51" s="38" t="b">
        <f t="shared" si="78"/>
        <v>0</v>
      </c>
      <c r="AD51" s="39" t="str">
        <f t="shared" si="79"/>
        <v/>
      </c>
      <c r="AE51" s="40">
        <v>39</v>
      </c>
      <c r="AF51" s="41" t="s">
        <v>47</v>
      </c>
      <c r="AG51" s="42"/>
      <c r="AH51" s="156"/>
      <c r="AI51" s="151" t="b">
        <f t="shared" si="80"/>
        <v>0</v>
      </c>
      <c r="AJ51" s="152" t="str">
        <f t="shared" si="81"/>
        <v/>
      </c>
      <c r="AK51" s="153" t="str">
        <f t="shared" si="40"/>
        <v/>
      </c>
      <c r="AL51" s="154" t="str">
        <f t="shared" si="41"/>
        <v/>
      </c>
      <c r="AM51" s="155" t="str">
        <f t="shared" si="73"/>
        <v/>
      </c>
      <c r="AN51" s="155">
        <f t="shared" si="42"/>
        <v>78</v>
      </c>
      <c r="AO51" s="159"/>
      <c r="AP51" s="151" t="b">
        <f t="shared" si="82"/>
        <v>0</v>
      </c>
      <c r="AQ51" s="152" t="str">
        <f t="shared" si="43"/>
        <v/>
      </c>
      <c r="AR51" s="153" t="str">
        <f t="shared" si="44"/>
        <v/>
      </c>
      <c r="AS51" s="154" t="str">
        <f t="shared" si="45"/>
        <v/>
      </c>
      <c r="AT51" s="155" t="str">
        <f t="shared" si="74"/>
        <v/>
      </c>
      <c r="AU51" s="155">
        <f t="shared" si="46"/>
        <v>70</v>
      </c>
      <c r="AV51" s="159"/>
      <c r="AW51" s="153" t="b">
        <f t="shared" si="83"/>
        <v>0</v>
      </c>
      <c r="AX51" s="152" t="str">
        <f t="shared" si="84"/>
        <v/>
      </c>
      <c r="AY51" s="153" t="str">
        <f t="shared" si="47"/>
        <v/>
      </c>
      <c r="AZ51" s="154" t="str">
        <f t="shared" si="48"/>
        <v/>
      </c>
      <c r="BA51" s="155" t="str">
        <f t="shared" si="49"/>
        <v/>
      </c>
      <c r="BB51" s="155">
        <f t="shared" si="50"/>
        <v>80</v>
      </c>
      <c r="BC51" s="159"/>
      <c r="BD51" s="153" t="b">
        <f t="shared" si="85"/>
        <v>0</v>
      </c>
      <c r="BE51" s="152" t="str">
        <f t="shared" si="86"/>
        <v/>
      </c>
      <c r="BF51" s="153" t="str">
        <f t="shared" si="87"/>
        <v/>
      </c>
      <c r="BG51" s="154" t="str">
        <f t="shared" si="51"/>
        <v/>
      </c>
      <c r="BH51" s="155" t="str">
        <f t="shared" si="21"/>
        <v/>
      </c>
      <c r="BI51" s="155">
        <f t="shared" si="52"/>
        <v>79</v>
      </c>
      <c r="BJ51" s="68" t="str">
        <f t="shared" si="88"/>
        <v/>
      </c>
      <c r="BK51" s="13"/>
      <c r="BL51" s="113" t="str">
        <f t="shared" si="89"/>
        <v/>
      </c>
      <c r="BM51" s="112"/>
      <c r="BN51" s="100"/>
      <c r="BO51" s="101">
        <f t="shared" si="66"/>
        <v>0</v>
      </c>
      <c r="BP51"/>
      <c r="BQ51" s="61"/>
      <c r="BR51" s="278" t="str">
        <f t="shared" si="90"/>
        <v>-</v>
      </c>
      <c r="BS51" s="279" t="str">
        <f t="shared" si="53"/>
        <v/>
      </c>
      <c r="BT51" s="280"/>
      <c r="BU51" s="278" t="str">
        <f t="shared" si="91"/>
        <v>-</v>
      </c>
      <c r="BV51" s="279" t="str">
        <f t="shared" si="54"/>
        <v/>
      </c>
      <c r="BX51" s="278" t="str">
        <f t="shared" si="92"/>
        <v>-</v>
      </c>
      <c r="BY51" s="279" t="str">
        <f t="shared" si="55"/>
        <v/>
      </c>
      <c r="CA51" s="278" t="str">
        <f t="shared" si="93"/>
        <v>-</v>
      </c>
      <c r="CB51" s="279" t="str">
        <f t="shared" si="56"/>
        <v/>
      </c>
      <c r="CD51" s="278" t="str">
        <f t="shared" si="94"/>
        <v>-</v>
      </c>
      <c r="CE51" s="279" t="str">
        <f t="shared" si="57"/>
        <v/>
      </c>
      <c r="CG51" s="278" t="str">
        <f t="shared" si="95"/>
        <v>-</v>
      </c>
      <c r="CH51" s="279" t="str">
        <f t="shared" si="58"/>
        <v/>
      </c>
      <c r="CJ51" s="278" t="str">
        <f t="shared" si="96"/>
        <v>-</v>
      </c>
      <c r="CK51" s="279" t="str">
        <f t="shared" si="59"/>
        <v/>
      </c>
      <c r="CM51" s="278" t="str">
        <f t="shared" si="97"/>
        <v>-</v>
      </c>
      <c r="CN51" s="279" t="str">
        <f t="shared" si="60"/>
        <v/>
      </c>
      <c r="CP51" s="278" t="str">
        <f t="shared" si="98"/>
        <v>-</v>
      </c>
      <c r="CQ51" s="279" t="str">
        <f t="shared" si="61"/>
        <v/>
      </c>
      <c r="CS51" s="278" t="str">
        <f t="shared" si="99"/>
        <v>X</v>
      </c>
      <c r="CT51" s="279" t="str">
        <f t="shared" si="62"/>
        <v/>
      </c>
      <c r="CU51" s="271"/>
      <c r="CV51" s="165"/>
      <c r="CW51" s="13"/>
      <c r="CX51"/>
      <c r="DA51"/>
    </row>
    <row r="52" spans="1:105" ht="20.25" x14ac:dyDescent="0.3">
      <c r="A52" s="13"/>
      <c r="B52" s="226">
        <v>40</v>
      </c>
      <c r="C52" s="227" t="str">
        <f t="shared" si="100"/>
        <v>DNS</v>
      </c>
      <c r="D52" s="228" t="str">
        <f t="shared" si="34"/>
        <v/>
      </c>
      <c r="E52" s="296" t="str">
        <f t="shared" si="35"/>
        <v/>
      </c>
      <c r="F52" s="229" t="str">
        <f t="shared" si="36"/>
        <v/>
      </c>
      <c r="G52" s="297" t="str">
        <f t="shared" si="37"/>
        <v/>
      </c>
      <c r="H52" s="297"/>
      <c r="I52" s="230"/>
      <c r="J52" s="166"/>
      <c r="K52" s="223"/>
      <c r="L52" s="231"/>
      <c r="M52" s="232" t="s">
        <v>123</v>
      </c>
      <c r="N52" s="232"/>
      <c r="O52" s="213" t="str">
        <f t="shared" si="101"/>
        <v>X</v>
      </c>
      <c r="P52" s="233">
        <v>0</v>
      </c>
      <c r="Q52" s="283">
        <v>0</v>
      </c>
      <c r="R52" s="284">
        <v>0</v>
      </c>
      <c r="S52" s="285"/>
      <c r="T52" s="303" t="str">
        <f t="shared" si="2"/>
        <v>DNS</v>
      </c>
      <c r="U52" s="218" t="str">
        <f t="shared" si="75"/>
        <v/>
      </c>
      <c r="V52" s="234" t="str">
        <f t="shared" si="64"/>
        <v>=</v>
      </c>
      <c r="W52" s="235">
        <f t="shared" si="39"/>
        <v>62</v>
      </c>
      <c r="X52" s="236">
        <v>40</v>
      </c>
      <c r="Y52" s="268" t="str">
        <f t="shared" si="72"/>
        <v/>
      </c>
      <c r="Z52" s="306"/>
      <c r="AA52" s="139" t="b">
        <f t="shared" si="76"/>
        <v>0</v>
      </c>
      <c r="AB52" s="43" t="b">
        <f t="shared" si="77"/>
        <v>0</v>
      </c>
      <c r="AC52" s="43" t="b">
        <f t="shared" si="78"/>
        <v>0</v>
      </c>
      <c r="AD52" s="39" t="str">
        <f t="shared" si="79"/>
        <v/>
      </c>
      <c r="AE52" s="44">
        <v>40</v>
      </c>
      <c r="AF52" s="45" t="s">
        <v>48</v>
      </c>
      <c r="AG52" s="140"/>
      <c r="AH52" s="156"/>
      <c r="AI52" s="151" t="b">
        <f t="shared" si="80"/>
        <v>0</v>
      </c>
      <c r="AJ52" s="152" t="str">
        <f t="shared" si="81"/>
        <v/>
      </c>
      <c r="AK52" s="153" t="str">
        <f t="shared" si="40"/>
        <v/>
      </c>
      <c r="AL52" s="154" t="str">
        <f t="shared" si="41"/>
        <v/>
      </c>
      <c r="AM52" s="155" t="str">
        <f t="shared" si="73"/>
        <v/>
      </c>
      <c r="AN52" s="155">
        <f t="shared" si="42"/>
        <v>78</v>
      </c>
      <c r="AO52" s="159"/>
      <c r="AP52" s="151" t="b">
        <f t="shared" si="82"/>
        <v>0</v>
      </c>
      <c r="AQ52" s="152" t="str">
        <f t="shared" si="43"/>
        <v/>
      </c>
      <c r="AR52" s="153" t="str">
        <f t="shared" si="44"/>
        <v/>
      </c>
      <c r="AS52" s="154" t="str">
        <f t="shared" si="45"/>
        <v/>
      </c>
      <c r="AT52" s="155" t="str">
        <f t="shared" si="74"/>
        <v/>
      </c>
      <c r="AU52" s="155">
        <f t="shared" si="46"/>
        <v>70</v>
      </c>
      <c r="AV52" s="159"/>
      <c r="AW52" s="153" t="b">
        <f t="shared" si="83"/>
        <v>0</v>
      </c>
      <c r="AX52" s="152" t="str">
        <f t="shared" si="84"/>
        <v/>
      </c>
      <c r="AY52" s="153" t="str">
        <f t="shared" si="47"/>
        <v/>
      </c>
      <c r="AZ52" s="154" t="str">
        <f t="shared" si="48"/>
        <v/>
      </c>
      <c r="BA52" s="155" t="str">
        <f t="shared" si="49"/>
        <v/>
      </c>
      <c r="BB52" s="155">
        <f t="shared" si="50"/>
        <v>80</v>
      </c>
      <c r="BC52" s="159"/>
      <c r="BD52" s="153" t="b">
        <f t="shared" si="85"/>
        <v>0</v>
      </c>
      <c r="BE52" s="152" t="str">
        <f t="shared" si="86"/>
        <v/>
      </c>
      <c r="BF52" s="153" t="str">
        <f t="shared" si="87"/>
        <v/>
      </c>
      <c r="BG52" s="154" t="str">
        <f t="shared" si="51"/>
        <v/>
      </c>
      <c r="BH52" s="155" t="str">
        <f t="shared" si="21"/>
        <v/>
      </c>
      <c r="BI52" s="155">
        <f t="shared" si="52"/>
        <v>79</v>
      </c>
      <c r="BJ52" s="68" t="str">
        <f t="shared" si="88"/>
        <v/>
      </c>
      <c r="BK52" s="13"/>
      <c r="BL52" s="113" t="str">
        <f t="shared" si="89"/>
        <v/>
      </c>
      <c r="BM52" s="112"/>
      <c r="BN52" s="100"/>
      <c r="BO52" s="101">
        <f t="shared" si="66"/>
        <v>0</v>
      </c>
      <c r="BP52"/>
      <c r="BQ52" s="61"/>
      <c r="BR52" s="278" t="str">
        <f t="shared" si="90"/>
        <v>-</v>
      </c>
      <c r="BS52" s="279" t="str">
        <f t="shared" si="53"/>
        <v/>
      </c>
      <c r="BT52" s="280"/>
      <c r="BU52" s="278" t="str">
        <f t="shared" si="91"/>
        <v>-</v>
      </c>
      <c r="BV52" s="279" t="str">
        <f t="shared" si="54"/>
        <v/>
      </c>
      <c r="BX52" s="278" t="str">
        <f t="shared" si="92"/>
        <v>-</v>
      </c>
      <c r="BY52" s="279" t="str">
        <f t="shared" si="55"/>
        <v/>
      </c>
      <c r="CA52" s="278" t="str">
        <f t="shared" si="93"/>
        <v>-</v>
      </c>
      <c r="CB52" s="279" t="str">
        <f t="shared" si="56"/>
        <v/>
      </c>
      <c r="CD52" s="278" t="str">
        <f t="shared" si="94"/>
        <v>-</v>
      </c>
      <c r="CE52" s="279" t="str">
        <f t="shared" si="57"/>
        <v/>
      </c>
      <c r="CG52" s="278" t="str">
        <f t="shared" si="95"/>
        <v>-</v>
      </c>
      <c r="CH52" s="279" t="str">
        <f t="shared" si="58"/>
        <v/>
      </c>
      <c r="CJ52" s="278" t="str">
        <f t="shared" si="96"/>
        <v>-</v>
      </c>
      <c r="CK52" s="279" t="str">
        <f t="shared" si="59"/>
        <v/>
      </c>
      <c r="CM52" s="278" t="str">
        <f t="shared" si="97"/>
        <v>-</v>
      </c>
      <c r="CN52" s="279" t="str">
        <f t="shared" si="60"/>
        <v/>
      </c>
      <c r="CP52" s="278" t="str">
        <f t="shared" si="98"/>
        <v>-</v>
      </c>
      <c r="CQ52" s="279" t="str">
        <f t="shared" si="61"/>
        <v/>
      </c>
      <c r="CS52" s="278" t="str">
        <f t="shared" si="99"/>
        <v>X</v>
      </c>
      <c r="CT52" s="279" t="str">
        <f t="shared" si="62"/>
        <v/>
      </c>
      <c r="CU52" s="271"/>
      <c r="CV52" s="165"/>
      <c r="CW52" s="13"/>
      <c r="CX52"/>
      <c r="DA52"/>
    </row>
    <row r="53" spans="1:105" ht="20.25" x14ac:dyDescent="0.3">
      <c r="A53" s="13"/>
      <c r="B53" s="237">
        <v>41</v>
      </c>
      <c r="C53" s="238" t="str">
        <f t="shared" si="100"/>
        <v>DNS</v>
      </c>
      <c r="D53" s="239" t="str">
        <f t="shared" si="34"/>
        <v/>
      </c>
      <c r="E53" s="298" t="str">
        <f t="shared" si="35"/>
        <v/>
      </c>
      <c r="F53" s="240" t="str">
        <f t="shared" si="36"/>
        <v/>
      </c>
      <c r="G53" s="192" t="str">
        <f t="shared" si="37"/>
        <v/>
      </c>
      <c r="H53" s="192"/>
      <c r="I53" s="241"/>
      <c r="J53" s="224"/>
      <c r="K53" s="225"/>
      <c r="L53" s="242"/>
      <c r="M53" s="243" t="s">
        <v>123</v>
      </c>
      <c r="N53" s="243"/>
      <c r="O53" s="213" t="str">
        <f t="shared" si="101"/>
        <v>X</v>
      </c>
      <c r="P53" s="244">
        <v>0</v>
      </c>
      <c r="Q53" s="245">
        <v>0</v>
      </c>
      <c r="R53" s="246">
        <v>0</v>
      </c>
      <c r="S53" s="251"/>
      <c r="T53" s="286" t="str">
        <f t="shared" si="2"/>
        <v>DNS</v>
      </c>
      <c r="U53" s="218" t="str">
        <f t="shared" si="75"/>
        <v/>
      </c>
      <c r="V53" s="247" t="str">
        <f t="shared" si="64"/>
        <v>=</v>
      </c>
      <c r="W53" s="248">
        <f t="shared" si="39"/>
        <v>62</v>
      </c>
      <c r="X53" s="249">
        <v>41</v>
      </c>
      <c r="Y53" s="269" t="str">
        <f t="shared" si="72"/>
        <v/>
      </c>
      <c r="Z53" s="306"/>
      <c r="AA53" s="141" t="b">
        <f t="shared" si="76"/>
        <v>0</v>
      </c>
      <c r="AB53" s="46" t="b">
        <f t="shared" si="77"/>
        <v>0</v>
      </c>
      <c r="AC53" s="46" t="b">
        <f t="shared" si="78"/>
        <v>0</v>
      </c>
      <c r="AD53" s="39" t="str">
        <f t="shared" si="79"/>
        <v/>
      </c>
      <c r="AE53" s="47">
        <v>41</v>
      </c>
      <c r="AF53" s="48" t="s">
        <v>49</v>
      </c>
      <c r="AG53" s="142"/>
      <c r="AH53" s="156"/>
      <c r="AI53" s="151" t="b">
        <f t="shared" si="80"/>
        <v>0</v>
      </c>
      <c r="AJ53" s="152" t="str">
        <f t="shared" si="81"/>
        <v/>
      </c>
      <c r="AK53" s="153" t="str">
        <f t="shared" si="40"/>
        <v/>
      </c>
      <c r="AL53" s="154" t="str">
        <f t="shared" si="41"/>
        <v/>
      </c>
      <c r="AM53" s="155" t="str">
        <f t="shared" si="73"/>
        <v/>
      </c>
      <c r="AN53" s="155">
        <f t="shared" si="42"/>
        <v>78</v>
      </c>
      <c r="AO53" s="159"/>
      <c r="AP53" s="151" t="b">
        <f t="shared" si="82"/>
        <v>0</v>
      </c>
      <c r="AQ53" s="152" t="str">
        <f t="shared" si="43"/>
        <v/>
      </c>
      <c r="AR53" s="153" t="str">
        <f t="shared" si="44"/>
        <v/>
      </c>
      <c r="AS53" s="154" t="str">
        <f t="shared" si="45"/>
        <v/>
      </c>
      <c r="AT53" s="155" t="str">
        <f t="shared" si="74"/>
        <v/>
      </c>
      <c r="AU53" s="155">
        <f t="shared" si="46"/>
        <v>70</v>
      </c>
      <c r="AV53" s="159"/>
      <c r="AW53" s="153" t="b">
        <f t="shared" si="83"/>
        <v>0</v>
      </c>
      <c r="AX53" s="152" t="str">
        <f t="shared" si="84"/>
        <v/>
      </c>
      <c r="AY53" s="153" t="str">
        <f t="shared" si="47"/>
        <v/>
      </c>
      <c r="AZ53" s="154" t="str">
        <f t="shared" si="48"/>
        <v/>
      </c>
      <c r="BA53" s="155" t="str">
        <f t="shared" si="49"/>
        <v/>
      </c>
      <c r="BB53" s="155">
        <f t="shared" si="50"/>
        <v>80</v>
      </c>
      <c r="BC53" s="159"/>
      <c r="BD53" s="153" t="b">
        <f t="shared" si="85"/>
        <v>0</v>
      </c>
      <c r="BE53" s="152" t="str">
        <f t="shared" si="86"/>
        <v/>
      </c>
      <c r="BF53" s="153" t="str">
        <f t="shared" si="87"/>
        <v/>
      </c>
      <c r="BG53" s="154" t="str">
        <f t="shared" si="51"/>
        <v/>
      </c>
      <c r="BH53" s="155" t="str">
        <f t="shared" si="21"/>
        <v/>
      </c>
      <c r="BI53" s="155">
        <f t="shared" si="52"/>
        <v>79</v>
      </c>
      <c r="BJ53" s="68" t="str">
        <f t="shared" si="88"/>
        <v/>
      </c>
      <c r="BK53" s="13"/>
      <c r="BL53" s="113" t="str">
        <f t="shared" si="89"/>
        <v/>
      </c>
      <c r="BM53" s="112"/>
      <c r="BN53" s="100"/>
      <c r="BO53" s="101">
        <f t="shared" si="66"/>
        <v>0</v>
      </c>
      <c r="BP53"/>
      <c r="BQ53" s="61"/>
      <c r="BR53" s="278" t="str">
        <f t="shared" si="90"/>
        <v>-</v>
      </c>
      <c r="BS53" s="279" t="str">
        <f t="shared" si="53"/>
        <v/>
      </c>
      <c r="BT53" s="280"/>
      <c r="BU53" s="278" t="str">
        <f t="shared" si="91"/>
        <v>-</v>
      </c>
      <c r="BV53" s="279" t="str">
        <f t="shared" si="54"/>
        <v/>
      </c>
      <c r="BX53" s="278" t="str">
        <f t="shared" si="92"/>
        <v>-</v>
      </c>
      <c r="BY53" s="279" t="str">
        <f t="shared" si="55"/>
        <v/>
      </c>
      <c r="CA53" s="278" t="str">
        <f t="shared" si="93"/>
        <v>-</v>
      </c>
      <c r="CB53" s="279" t="str">
        <f t="shared" si="56"/>
        <v/>
      </c>
      <c r="CD53" s="278" t="str">
        <f t="shared" si="94"/>
        <v>-</v>
      </c>
      <c r="CE53" s="279" t="str">
        <f t="shared" si="57"/>
        <v/>
      </c>
      <c r="CG53" s="278" t="str">
        <f t="shared" si="95"/>
        <v>-</v>
      </c>
      <c r="CH53" s="279" t="str">
        <f t="shared" si="58"/>
        <v/>
      </c>
      <c r="CJ53" s="278" t="str">
        <f t="shared" si="96"/>
        <v>-</v>
      </c>
      <c r="CK53" s="279" t="str">
        <f t="shared" si="59"/>
        <v/>
      </c>
      <c r="CM53" s="278" t="str">
        <f t="shared" si="97"/>
        <v>-</v>
      </c>
      <c r="CN53" s="279" t="str">
        <f t="shared" si="60"/>
        <v/>
      </c>
      <c r="CP53" s="278" t="str">
        <f t="shared" si="98"/>
        <v>-</v>
      </c>
      <c r="CQ53" s="279" t="str">
        <f t="shared" si="61"/>
        <v/>
      </c>
      <c r="CS53" s="278" t="str">
        <f t="shared" si="99"/>
        <v>X</v>
      </c>
      <c r="CT53" s="279" t="str">
        <f t="shared" si="62"/>
        <v/>
      </c>
      <c r="CU53" s="271"/>
      <c r="CV53" s="165"/>
      <c r="CW53" s="13"/>
      <c r="CX53"/>
      <c r="DA53"/>
    </row>
    <row r="54" spans="1:105" ht="20.25" x14ac:dyDescent="0.3">
      <c r="A54" s="13"/>
      <c r="B54" s="202">
        <v>42</v>
      </c>
      <c r="C54" s="203" t="str">
        <f t="shared" si="100"/>
        <v>DNS</v>
      </c>
      <c r="D54" s="204" t="str">
        <f t="shared" si="34"/>
        <v/>
      </c>
      <c r="E54" s="205" t="str">
        <f t="shared" si="35"/>
        <v/>
      </c>
      <c r="F54" s="206" t="str">
        <f t="shared" si="36"/>
        <v/>
      </c>
      <c r="G54" s="206" t="str">
        <f t="shared" si="37"/>
        <v/>
      </c>
      <c r="H54" s="206"/>
      <c r="I54" s="207"/>
      <c r="J54" s="208"/>
      <c r="K54" s="209"/>
      <c r="L54" s="210"/>
      <c r="M54" s="212" t="s">
        <v>123</v>
      </c>
      <c r="N54" s="212"/>
      <c r="O54" s="213" t="str">
        <f t="shared" si="101"/>
        <v>X</v>
      </c>
      <c r="P54" s="214">
        <v>0</v>
      </c>
      <c r="Q54" s="215">
        <v>0</v>
      </c>
      <c r="R54" s="216">
        <v>0</v>
      </c>
      <c r="S54" s="211"/>
      <c r="T54" s="217" t="str">
        <f t="shared" si="2"/>
        <v>DNS</v>
      </c>
      <c r="U54" s="218" t="str">
        <f t="shared" si="75"/>
        <v/>
      </c>
      <c r="V54" s="219" t="str">
        <f t="shared" si="64"/>
        <v>=</v>
      </c>
      <c r="W54" s="220">
        <f t="shared" si="39"/>
        <v>62</v>
      </c>
      <c r="X54" s="221">
        <v>42</v>
      </c>
      <c r="Y54" s="222" t="str">
        <f t="shared" si="72"/>
        <v/>
      </c>
      <c r="Z54" s="306"/>
      <c r="AA54" s="138" t="b">
        <f t="shared" si="76"/>
        <v>0</v>
      </c>
      <c r="AB54" s="38" t="b">
        <f t="shared" si="77"/>
        <v>0</v>
      </c>
      <c r="AC54" s="38" t="b">
        <f t="shared" si="78"/>
        <v>0</v>
      </c>
      <c r="AD54" s="39" t="str">
        <f t="shared" si="79"/>
        <v/>
      </c>
      <c r="AE54" s="40">
        <v>42</v>
      </c>
      <c r="AF54" s="41" t="s">
        <v>50</v>
      </c>
      <c r="AG54" s="42"/>
      <c r="AH54" s="156"/>
      <c r="AI54" s="151" t="b">
        <f t="shared" si="80"/>
        <v>0</v>
      </c>
      <c r="AJ54" s="152" t="str">
        <f t="shared" si="81"/>
        <v/>
      </c>
      <c r="AK54" s="153" t="str">
        <f t="shared" si="40"/>
        <v/>
      </c>
      <c r="AL54" s="154" t="str">
        <f t="shared" si="41"/>
        <v/>
      </c>
      <c r="AM54" s="155" t="str">
        <f t="shared" si="73"/>
        <v/>
      </c>
      <c r="AN54" s="155">
        <f t="shared" si="42"/>
        <v>78</v>
      </c>
      <c r="AO54" s="159"/>
      <c r="AP54" s="151" t="b">
        <f t="shared" si="82"/>
        <v>0</v>
      </c>
      <c r="AQ54" s="152" t="str">
        <f t="shared" si="43"/>
        <v/>
      </c>
      <c r="AR54" s="153" t="str">
        <f t="shared" si="44"/>
        <v/>
      </c>
      <c r="AS54" s="154" t="str">
        <f t="shared" si="45"/>
        <v/>
      </c>
      <c r="AT54" s="155" t="str">
        <f t="shared" si="74"/>
        <v/>
      </c>
      <c r="AU54" s="155">
        <f t="shared" si="46"/>
        <v>70</v>
      </c>
      <c r="AV54" s="159"/>
      <c r="AW54" s="153" t="b">
        <f t="shared" si="83"/>
        <v>0</v>
      </c>
      <c r="AX54" s="152" t="str">
        <f t="shared" si="84"/>
        <v/>
      </c>
      <c r="AY54" s="153" t="str">
        <f t="shared" si="47"/>
        <v/>
      </c>
      <c r="AZ54" s="154" t="str">
        <f t="shared" si="48"/>
        <v/>
      </c>
      <c r="BA54" s="155" t="str">
        <f t="shared" si="49"/>
        <v/>
      </c>
      <c r="BB54" s="155">
        <f t="shared" si="50"/>
        <v>80</v>
      </c>
      <c r="BC54" s="159"/>
      <c r="BD54" s="153" t="b">
        <f t="shared" si="85"/>
        <v>0</v>
      </c>
      <c r="BE54" s="152" t="str">
        <f t="shared" si="86"/>
        <v/>
      </c>
      <c r="BF54" s="153" t="str">
        <f t="shared" si="87"/>
        <v/>
      </c>
      <c r="BG54" s="154" t="str">
        <f t="shared" si="51"/>
        <v/>
      </c>
      <c r="BH54" s="155" t="str">
        <f t="shared" si="21"/>
        <v/>
      </c>
      <c r="BI54" s="155">
        <f t="shared" si="52"/>
        <v>79</v>
      </c>
      <c r="BJ54" s="68" t="str">
        <f t="shared" si="88"/>
        <v/>
      </c>
      <c r="BK54" s="13"/>
      <c r="BL54" s="113" t="str">
        <f t="shared" si="89"/>
        <v/>
      </c>
      <c r="BM54" s="112"/>
      <c r="BN54" s="100"/>
      <c r="BO54" s="101">
        <f t="shared" si="66"/>
        <v>0</v>
      </c>
      <c r="BP54"/>
      <c r="BQ54" s="61"/>
      <c r="BR54" s="278" t="str">
        <f t="shared" si="90"/>
        <v>-</v>
      </c>
      <c r="BS54" s="279" t="str">
        <f t="shared" si="53"/>
        <v/>
      </c>
      <c r="BT54" s="280"/>
      <c r="BU54" s="278" t="str">
        <f t="shared" si="91"/>
        <v>-</v>
      </c>
      <c r="BV54" s="279" t="str">
        <f t="shared" si="54"/>
        <v/>
      </c>
      <c r="BX54" s="278" t="str">
        <f t="shared" si="92"/>
        <v>-</v>
      </c>
      <c r="BY54" s="279" t="str">
        <f t="shared" si="55"/>
        <v/>
      </c>
      <c r="CA54" s="278" t="str">
        <f t="shared" si="93"/>
        <v>-</v>
      </c>
      <c r="CB54" s="279" t="str">
        <f t="shared" si="56"/>
        <v/>
      </c>
      <c r="CD54" s="278" t="str">
        <f t="shared" si="94"/>
        <v>-</v>
      </c>
      <c r="CE54" s="279" t="str">
        <f t="shared" si="57"/>
        <v/>
      </c>
      <c r="CG54" s="278" t="str">
        <f t="shared" si="95"/>
        <v>-</v>
      </c>
      <c r="CH54" s="279" t="str">
        <f t="shared" si="58"/>
        <v/>
      </c>
      <c r="CJ54" s="278" t="str">
        <f t="shared" si="96"/>
        <v>-</v>
      </c>
      <c r="CK54" s="279" t="str">
        <f t="shared" si="59"/>
        <v/>
      </c>
      <c r="CM54" s="278" t="str">
        <f t="shared" si="97"/>
        <v>-</v>
      </c>
      <c r="CN54" s="279" t="str">
        <f t="shared" si="60"/>
        <v/>
      </c>
      <c r="CP54" s="278" t="str">
        <f t="shared" si="98"/>
        <v>-</v>
      </c>
      <c r="CQ54" s="279" t="str">
        <f t="shared" si="61"/>
        <v/>
      </c>
      <c r="CS54" s="278" t="str">
        <f t="shared" si="99"/>
        <v>X</v>
      </c>
      <c r="CT54" s="279" t="str">
        <f t="shared" si="62"/>
        <v/>
      </c>
      <c r="CU54" s="271"/>
      <c r="CV54" s="165"/>
      <c r="CW54" s="13"/>
      <c r="CX54"/>
      <c r="DA54"/>
    </row>
    <row r="55" spans="1:105" ht="20.25" x14ac:dyDescent="0.3">
      <c r="A55" s="13"/>
      <c r="B55" s="202">
        <v>43</v>
      </c>
      <c r="C55" s="203" t="str">
        <f t="shared" si="100"/>
        <v>DNS</v>
      </c>
      <c r="D55" s="204" t="str">
        <f t="shared" si="34"/>
        <v/>
      </c>
      <c r="E55" s="205" t="str">
        <f t="shared" si="35"/>
        <v/>
      </c>
      <c r="F55" s="206" t="str">
        <f t="shared" si="36"/>
        <v/>
      </c>
      <c r="G55" s="206" t="str">
        <f t="shared" si="37"/>
        <v/>
      </c>
      <c r="H55" s="206"/>
      <c r="I55" s="207"/>
      <c r="J55" s="208"/>
      <c r="K55" s="209"/>
      <c r="L55" s="210"/>
      <c r="M55" s="212" t="s">
        <v>123</v>
      </c>
      <c r="N55" s="212"/>
      <c r="O55" s="213" t="str">
        <f t="shared" si="101"/>
        <v>X</v>
      </c>
      <c r="P55" s="214">
        <v>0</v>
      </c>
      <c r="Q55" s="215">
        <v>0</v>
      </c>
      <c r="R55" s="216">
        <v>0</v>
      </c>
      <c r="S55" s="211"/>
      <c r="T55" s="217" t="str">
        <f t="shared" si="2"/>
        <v>DNS</v>
      </c>
      <c r="U55" s="218" t="str">
        <f t="shared" si="75"/>
        <v/>
      </c>
      <c r="V55" s="219" t="str">
        <f t="shared" si="64"/>
        <v>=</v>
      </c>
      <c r="W55" s="220">
        <f t="shared" si="39"/>
        <v>62</v>
      </c>
      <c r="X55" s="221">
        <v>43</v>
      </c>
      <c r="Y55" s="222" t="str">
        <f t="shared" si="72"/>
        <v/>
      </c>
      <c r="Z55" s="306"/>
      <c r="AA55" s="138" t="b">
        <f t="shared" si="76"/>
        <v>0</v>
      </c>
      <c r="AB55" s="38" t="b">
        <f t="shared" si="77"/>
        <v>0</v>
      </c>
      <c r="AC55" s="38" t="b">
        <f t="shared" si="78"/>
        <v>0</v>
      </c>
      <c r="AD55" s="39" t="str">
        <f t="shared" si="79"/>
        <v/>
      </c>
      <c r="AE55" s="40">
        <v>43</v>
      </c>
      <c r="AF55" s="41" t="s">
        <v>51</v>
      </c>
      <c r="AG55" s="42"/>
      <c r="AH55" s="156"/>
      <c r="AI55" s="151" t="b">
        <f t="shared" si="80"/>
        <v>0</v>
      </c>
      <c r="AJ55" s="152" t="str">
        <f t="shared" si="81"/>
        <v/>
      </c>
      <c r="AK55" s="153" t="str">
        <f t="shared" si="40"/>
        <v/>
      </c>
      <c r="AL55" s="154" t="str">
        <f t="shared" si="41"/>
        <v/>
      </c>
      <c r="AM55" s="155" t="str">
        <f t="shared" si="73"/>
        <v/>
      </c>
      <c r="AN55" s="155">
        <f t="shared" si="42"/>
        <v>78</v>
      </c>
      <c r="AO55" s="159"/>
      <c r="AP55" s="151" t="b">
        <f t="shared" si="82"/>
        <v>0</v>
      </c>
      <c r="AQ55" s="152" t="str">
        <f t="shared" si="43"/>
        <v/>
      </c>
      <c r="AR55" s="153" t="str">
        <f t="shared" si="44"/>
        <v/>
      </c>
      <c r="AS55" s="154" t="str">
        <f t="shared" si="45"/>
        <v/>
      </c>
      <c r="AT55" s="155" t="str">
        <f t="shared" si="74"/>
        <v/>
      </c>
      <c r="AU55" s="155">
        <f t="shared" si="46"/>
        <v>70</v>
      </c>
      <c r="AV55" s="159"/>
      <c r="AW55" s="153" t="b">
        <f t="shared" si="83"/>
        <v>0</v>
      </c>
      <c r="AX55" s="152" t="str">
        <f t="shared" si="84"/>
        <v/>
      </c>
      <c r="AY55" s="153" t="str">
        <f t="shared" si="47"/>
        <v/>
      </c>
      <c r="AZ55" s="154" t="str">
        <f t="shared" si="48"/>
        <v/>
      </c>
      <c r="BA55" s="155" t="str">
        <f t="shared" si="49"/>
        <v/>
      </c>
      <c r="BB55" s="155">
        <f t="shared" si="50"/>
        <v>80</v>
      </c>
      <c r="BC55" s="159"/>
      <c r="BD55" s="153" t="b">
        <f t="shared" si="85"/>
        <v>0</v>
      </c>
      <c r="BE55" s="152" t="str">
        <f t="shared" si="86"/>
        <v/>
      </c>
      <c r="BF55" s="153" t="str">
        <f t="shared" si="87"/>
        <v/>
      </c>
      <c r="BG55" s="154" t="str">
        <f t="shared" si="51"/>
        <v/>
      </c>
      <c r="BH55" s="155" t="str">
        <f t="shared" si="21"/>
        <v/>
      </c>
      <c r="BI55" s="155">
        <f t="shared" si="52"/>
        <v>79</v>
      </c>
      <c r="BJ55" s="68" t="str">
        <f t="shared" si="88"/>
        <v/>
      </c>
      <c r="BK55" s="13"/>
      <c r="BL55" s="113" t="str">
        <f t="shared" si="89"/>
        <v/>
      </c>
      <c r="BM55" s="112"/>
      <c r="BN55" s="65"/>
      <c r="BO55" s="67">
        <f t="shared" si="66"/>
        <v>0</v>
      </c>
      <c r="BP55"/>
      <c r="BQ55" s="61"/>
      <c r="BR55" s="278" t="str">
        <f t="shared" si="90"/>
        <v>-</v>
      </c>
      <c r="BS55" s="279" t="str">
        <f t="shared" si="53"/>
        <v/>
      </c>
      <c r="BT55" s="280"/>
      <c r="BU55" s="278" t="str">
        <f t="shared" si="91"/>
        <v>-</v>
      </c>
      <c r="BV55" s="279" t="str">
        <f t="shared" si="54"/>
        <v/>
      </c>
      <c r="BX55" s="278" t="str">
        <f t="shared" si="92"/>
        <v>-</v>
      </c>
      <c r="BY55" s="279" t="str">
        <f t="shared" si="55"/>
        <v/>
      </c>
      <c r="CA55" s="278" t="str">
        <f t="shared" si="93"/>
        <v>-</v>
      </c>
      <c r="CB55" s="279" t="str">
        <f t="shared" si="56"/>
        <v/>
      </c>
      <c r="CD55" s="278" t="str">
        <f t="shared" si="94"/>
        <v>-</v>
      </c>
      <c r="CE55" s="279" t="str">
        <f t="shared" si="57"/>
        <v/>
      </c>
      <c r="CG55" s="278" t="str">
        <f t="shared" si="95"/>
        <v>-</v>
      </c>
      <c r="CH55" s="279" t="str">
        <f t="shared" si="58"/>
        <v/>
      </c>
      <c r="CJ55" s="278" t="str">
        <f t="shared" si="96"/>
        <v>-</v>
      </c>
      <c r="CK55" s="279" t="str">
        <f t="shared" si="59"/>
        <v/>
      </c>
      <c r="CM55" s="278" t="str">
        <f t="shared" si="97"/>
        <v>-</v>
      </c>
      <c r="CN55" s="279" t="str">
        <f t="shared" si="60"/>
        <v/>
      </c>
      <c r="CP55" s="278" t="str">
        <f t="shared" si="98"/>
        <v>-</v>
      </c>
      <c r="CQ55" s="279" t="str">
        <f t="shared" si="61"/>
        <v/>
      </c>
      <c r="CS55" s="278" t="str">
        <f t="shared" si="99"/>
        <v>X</v>
      </c>
      <c r="CT55" s="279" t="str">
        <f t="shared" si="62"/>
        <v/>
      </c>
      <c r="CU55" s="271"/>
      <c r="CV55" s="165"/>
      <c r="CW55" s="13"/>
      <c r="CX55"/>
      <c r="DA55"/>
    </row>
    <row r="56" spans="1:105" ht="20.25" x14ac:dyDescent="0.3">
      <c r="A56" s="13"/>
      <c r="B56" s="202">
        <v>44</v>
      </c>
      <c r="C56" s="203" t="str">
        <f t="shared" si="100"/>
        <v>DNS</v>
      </c>
      <c r="D56" s="204" t="str">
        <f t="shared" si="34"/>
        <v/>
      </c>
      <c r="E56" s="205" t="str">
        <f t="shared" si="35"/>
        <v/>
      </c>
      <c r="F56" s="206" t="str">
        <f t="shared" si="36"/>
        <v/>
      </c>
      <c r="G56" s="206" t="str">
        <f t="shared" si="37"/>
        <v/>
      </c>
      <c r="H56" s="206"/>
      <c r="I56" s="207"/>
      <c r="J56" s="208"/>
      <c r="K56" s="209"/>
      <c r="L56" s="210"/>
      <c r="M56" s="212" t="s">
        <v>123</v>
      </c>
      <c r="N56" s="212"/>
      <c r="O56" s="213" t="str">
        <f t="shared" si="101"/>
        <v>X</v>
      </c>
      <c r="P56" s="214">
        <v>0</v>
      </c>
      <c r="Q56" s="215">
        <v>0</v>
      </c>
      <c r="R56" s="216">
        <v>0</v>
      </c>
      <c r="S56" s="211"/>
      <c r="T56" s="217" t="str">
        <f t="shared" si="2"/>
        <v>DNS</v>
      </c>
      <c r="U56" s="218" t="str">
        <f t="shared" si="75"/>
        <v/>
      </c>
      <c r="V56" s="219" t="str">
        <f t="shared" si="64"/>
        <v>=</v>
      </c>
      <c r="W56" s="220">
        <f t="shared" si="39"/>
        <v>62</v>
      </c>
      <c r="X56" s="221">
        <v>44</v>
      </c>
      <c r="Y56" s="222" t="str">
        <f t="shared" si="72"/>
        <v/>
      </c>
      <c r="Z56" s="306"/>
      <c r="AA56" s="138" t="b">
        <f t="shared" si="76"/>
        <v>0</v>
      </c>
      <c r="AB56" s="38" t="b">
        <f t="shared" si="77"/>
        <v>0</v>
      </c>
      <c r="AC56" s="38" t="b">
        <f t="shared" si="78"/>
        <v>0</v>
      </c>
      <c r="AD56" s="39" t="str">
        <f t="shared" si="79"/>
        <v/>
      </c>
      <c r="AE56" s="40">
        <v>44</v>
      </c>
      <c r="AF56" s="41" t="s">
        <v>52</v>
      </c>
      <c r="AG56" s="42"/>
      <c r="AH56" s="156"/>
      <c r="AI56" s="151" t="b">
        <f t="shared" si="80"/>
        <v>0</v>
      </c>
      <c r="AJ56" s="152" t="str">
        <f t="shared" si="81"/>
        <v/>
      </c>
      <c r="AK56" s="153" t="str">
        <f t="shared" si="40"/>
        <v/>
      </c>
      <c r="AL56" s="154" t="str">
        <f t="shared" si="41"/>
        <v/>
      </c>
      <c r="AM56" s="155" t="str">
        <f t="shared" si="73"/>
        <v/>
      </c>
      <c r="AN56" s="155">
        <f t="shared" si="42"/>
        <v>78</v>
      </c>
      <c r="AO56" s="159"/>
      <c r="AP56" s="151" t="b">
        <f t="shared" si="82"/>
        <v>0</v>
      </c>
      <c r="AQ56" s="152" t="str">
        <f t="shared" si="43"/>
        <v/>
      </c>
      <c r="AR56" s="153" t="str">
        <f t="shared" si="44"/>
        <v/>
      </c>
      <c r="AS56" s="154" t="str">
        <f t="shared" si="45"/>
        <v/>
      </c>
      <c r="AT56" s="155" t="str">
        <f t="shared" si="74"/>
        <v/>
      </c>
      <c r="AU56" s="155">
        <f t="shared" si="46"/>
        <v>70</v>
      </c>
      <c r="AV56" s="159"/>
      <c r="AW56" s="153" t="b">
        <f t="shared" si="83"/>
        <v>0</v>
      </c>
      <c r="AX56" s="152" t="str">
        <f t="shared" si="84"/>
        <v/>
      </c>
      <c r="AY56" s="153" t="str">
        <f t="shared" si="47"/>
        <v/>
      </c>
      <c r="AZ56" s="154" t="str">
        <f t="shared" si="48"/>
        <v/>
      </c>
      <c r="BA56" s="155" t="str">
        <f t="shared" si="49"/>
        <v/>
      </c>
      <c r="BB56" s="155">
        <f t="shared" si="50"/>
        <v>80</v>
      </c>
      <c r="BC56" s="159"/>
      <c r="BD56" s="153" t="b">
        <f t="shared" si="85"/>
        <v>0</v>
      </c>
      <c r="BE56" s="152" t="str">
        <f t="shared" si="86"/>
        <v/>
      </c>
      <c r="BF56" s="153" t="str">
        <f t="shared" si="87"/>
        <v/>
      </c>
      <c r="BG56" s="154" t="str">
        <f t="shared" si="51"/>
        <v/>
      </c>
      <c r="BH56" s="155" t="str">
        <f t="shared" si="21"/>
        <v/>
      </c>
      <c r="BI56" s="155">
        <f t="shared" si="52"/>
        <v>79</v>
      </c>
      <c r="BJ56" s="68" t="str">
        <f t="shared" si="88"/>
        <v/>
      </c>
      <c r="BK56" s="13"/>
      <c r="BL56" s="113" t="str">
        <f t="shared" si="89"/>
        <v/>
      </c>
      <c r="BM56" s="64"/>
      <c r="BO56" s="66">
        <f>SUM(BO27:BO55)</f>
        <v>18</v>
      </c>
      <c r="BP56"/>
      <c r="BQ56" s="61"/>
      <c r="BR56" s="278" t="str">
        <f t="shared" si="90"/>
        <v>-</v>
      </c>
      <c r="BS56" s="279" t="str">
        <f t="shared" si="53"/>
        <v/>
      </c>
      <c r="BT56" s="280"/>
      <c r="BU56" s="278" t="str">
        <f t="shared" si="91"/>
        <v>-</v>
      </c>
      <c r="BV56" s="279" t="str">
        <f t="shared" si="54"/>
        <v/>
      </c>
      <c r="BX56" s="278" t="str">
        <f t="shared" si="92"/>
        <v>-</v>
      </c>
      <c r="BY56" s="279" t="str">
        <f t="shared" si="55"/>
        <v/>
      </c>
      <c r="CA56" s="278" t="str">
        <f t="shared" si="93"/>
        <v>-</v>
      </c>
      <c r="CB56" s="279" t="str">
        <f t="shared" si="56"/>
        <v/>
      </c>
      <c r="CD56" s="278" t="str">
        <f t="shared" si="94"/>
        <v>-</v>
      </c>
      <c r="CE56" s="279" t="str">
        <f t="shared" si="57"/>
        <v/>
      </c>
      <c r="CG56" s="278" t="str">
        <f t="shared" si="95"/>
        <v>-</v>
      </c>
      <c r="CH56" s="279" t="str">
        <f t="shared" si="58"/>
        <v/>
      </c>
      <c r="CJ56" s="278" t="str">
        <f t="shared" si="96"/>
        <v>-</v>
      </c>
      <c r="CK56" s="279" t="str">
        <f t="shared" si="59"/>
        <v/>
      </c>
      <c r="CM56" s="278" t="str">
        <f t="shared" si="97"/>
        <v>-</v>
      </c>
      <c r="CN56" s="279" t="str">
        <f t="shared" si="60"/>
        <v/>
      </c>
      <c r="CP56" s="278" t="str">
        <f t="shared" si="98"/>
        <v>-</v>
      </c>
      <c r="CQ56" s="279" t="str">
        <f t="shared" si="61"/>
        <v/>
      </c>
      <c r="CS56" s="278" t="str">
        <f t="shared" si="99"/>
        <v>X</v>
      </c>
      <c r="CT56" s="279" t="str">
        <f t="shared" si="62"/>
        <v/>
      </c>
      <c r="CU56" s="271"/>
      <c r="CV56" s="165"/>
      <c r="CW56" s="13"/>
      <c r="CX56"/>
      <c r="DA56"/>
    </row>
    <row r="57" spans="1:105" ht="20.25" x14ac:dyDescent="0.3">
      <c r="A57" s="13"/>
      <c r="B57" s="202">
        <v>45</v>
      </c>
      <c r="C57" s="203" t="str">
        <f t="shared" si="100"/>
        <v>DNS</v>
      </c>
      <c r="D57" s="204" t="str">
        <f t="shared" si="34"/>
        <v/>
      </c>
      <c r="E57" s="205" t="str">
        <f t="shared" si="35"/>
        <v/>
      </c>
      <c r="F57" s="206" t="str">
        <f t="shared" si="36"/>
        <v/>
      </c>
      <c r="G57" s="206" t="str">
        <f t="shared" si="37"/>
        <v/>
      </c>
      <c r="H57" s="206"/>
      <c r="I57" s="207"/>
      <c r="J57" s="208"/>
      <c r="K57" s="209"/>
      <c r="L57" s="210"/>
      <c r="M57" s="212" t="s">
        <v>123</v>
      </c>
      <c r="N57" s="212"/>
      <c r="O57" s="213" t="str">
        <f t="shared" si="101"/>
        <v>X</v>
      </c>
      <c r="P57" s="214">
        <v>0</v>
      </c>
      <c r="Q57" s="215">
        <v>0</v>
      </c>
      <c r="R57" s="216">
        <v>0</v>
      </c>
      <c r="S57" s="211"/>
      <c r="T57" s="217" t="str">
        <f t="shared" si="2"/>
        <v>DNS</v>
      </c>
      <c r="U57" s="218" t="str">
        <f t="shared" si="75"/>
        <v/>
      </c>
      <c r="V57" s="219" t="str">
        <f t="shared" si="64"/>
        <v>=</v>
      </c>
      <c r="W57" s="220">
        <f t="shared" si="39"/>
        <v>62</v>
      </c>
      <c r="X57" s="221">
        <v>45</v>
      </c>
      <c r="Y57" s="222" t="str">
        <f t="shared" si="72"/>
        <v/>
      </c>
      <c r="Z57" s="306"/>
      <c r="AA57" s="138" t="b">
        <f t="shared" si="76"/>
        <v>0</v>
      </c>
      <c r="AB57" s="38" t="b">
        <f t="shared" si="77"/>
        <v>0</v>
      </c>
      <c r="AC57" s="38" t="b">
        <f t="shared" si="78"/>
        <v>0</v>
      </c>
      <c r="AD57" s="39" t="str">
        <f t="shared" si="79"/>
        <v/>
      </c>
      <c r="AE57" s="40">
        <v>45</v>
      </c>
      <c r="AF57" s="41" t="s">
        <v>53</v>
      </c>
      <c r="AG57" s="42"/>
      <c r="AH57" s="156"/>
      <c r="AI57" s="151" t="b">
        <f t="shared" si="80"/>
        <v>0</v>
      </c>
      <c r="AJ57" s="152" t="str">
        <f t="shared" si="81"/>
        <v/>
      </c>
      <c r="AK57" s="153" t="str">
        <f t="shared" si="40"/>
        <v/>
      </c>
      <c r="AL57" s="154" t="str">
        <f t="shared" si="41"/>
        <v/>
      </c>
      <c r="AM57" s="155" t="str">
        <f t="shared" si="73"/>
        <v/>
      </c>
      <c r="AN57" s="155">
        <f t="shared" si="42"/>
        <v>78</v>
      </c>
      <c r="AO57" s="159"/>
      <c r="AP57" s="151" t="b">
        <f t="shared" si="82"/>
        <v>0</v>
      </c>
      <c r="AQ57" s="152" t="str">
        <f t="shared" si="43"/>
        <v/>
      </c>
      <c r="AR57" s="153" t="str">
        <f t="shared" si="44"/>
        <v/>
      </c>
      <c r="AS57" s="154" t="str">
        <f t="shared" si="45"/>
        <v/>
      </c>
      <c r="AT57" s="155" t="str">
        <f t="shared" si="74"/>
        <v/>
      </c>
      <c r="AU57" s="155">
        <f t="shared" si="46"/>
        <v>70</v>
      </c>
      <c r="AV57" s="159"/>
      <c r="AW57" s="153" t="b">
        <f t="shared" si="83"/>
        <v>0</v>
      </c>
      <c r="AX57" s="152" t="str">
        <f t="shared" si="84"/>
        <v/>
      </c>
      <c r="AY57" s="153" t="str">
        <f t="shared" si="47"/>
        <v/>
      </c>
      <c r="AZ57" s="154" t="str">
        <f t="shared" si="48"/>
        <v/>
      </c>
      <c r="BA57" s="155" t="str">
        <f t="shared" si="49"/>
        <v/>
      </c>
      <c r="BB57" s="155">
        <f t="shared" si="50"/>
        <v>80</v>
      </c>
      <c r="BC57" s="159"/>
      <c r="BD57" s="153" t="b">
        <f t="shared" si="85"/>
        <v>0</v>
      </c>
      <c r="BE57" s="152" t="str">
        <f t="shared" si="86"/>
        <v/>
      </c>
      <c r="BF57" s="153" t="str">
        <f t="shared" si="87"/>
        <v/>
      </c>
      <c r="BG57" s="154" t="str">
        <f t="shared" si="51"/>
        <v/>
      </c>
      <c r="BH57" s="155" t="str">
        <f t="shared" si="21"/>
        <v/>
      </c>
      <c r="BI57" s="155">
        <f t="shared" si="52"/>
        <v>79</v>
      </c>
      <c r="BJ57" s="68" t="str">
        <f t="shared" si="88"/>
        <v/>
      </c>
      <c r="BK57" s="13"/>
      <c r="BL57" s="113" t="str">
        <f t="shared" si="89"/>
        <v/>
      </c>
      <c r="BM57" s="7"/>
      <c r="BN57"/>
      <c r="BO57"/>
      <c r="BP57"/>
      <c r="BQ57" s="61"/>
      <c r="BR57" s="278" t="str">
        <f t="shared" si="90"/>
        <v>-</v>
      </c>
      <c r="BS57" s="279" t="str">
        <f t="shared" si="53"/>
        <v/>
      </c>
      <c r="BT57" s="280"/>
      <c r="BU57" s="278" t="str">
        <f t="shared" si="91"/>
        <v>-</v>
      </c>
      <c r="BV57" s="279" t="str">
        <f t="shared" si="54"/>
        <v/>
      </c>
      <c r="BX57" s="278" t="str">
        <f t="shared" si="92"/>
        <v>-</v>
      </c>
      <c r="BY57" s="279" t="str">
        <f t="shared" si="55"/>
        <v/>
      </c>
      <c r="CA57" s="278" t="str">
        <f t="shared" si="93"/>
        <v>-</v>
      </c>
      <c r="CB57" s="279" t="str">
        <f t="shared" si="56"/>
        <v/>
      </c>
      <c r="CD57" s="278" t="str">
        <f t="shared" si="94"/>
        <v>-</v>
      </c>
      <c r="CE57" s="279" t="str">
        <f t="shared" si="57"/>
        <v/>
      </c>
      <c r="CG57" s="278" t="str">
        <f t="shared" si="95"/>
        <v>-</v>
      </c>
      <c r="CH57" s="279" t="str">
        <f t="shared" si="58"/>
        <v/>
      </c>
      <c r="CJ57" s="278" t="str">
        <f t="shared" si="96"/>
        <v>-</v>
      </c>
      <c r="CK57" s="279" t="str">
        <f t="shared" si="59"/>
        <v/>
      </c>
      <c r="CM57" s="278" t="str">
        <f t="shared" si="97"/>
        <v>-</v>
      </c>
      <c r="CN57" s="279" t="str">
        <f t="shared" si="60"/>
        <v/>
      </c>
      <c r="CP57" s="278" t="str">
        <f t="shared" si="98"/>
        <v>-</v>
      </c>
      <c r="CQ57" s="279" t="str">
        <f t="shared" si="61"/>
        <v/>
      </c>
      <c r="CS57" s="278" t="str">
        <f t="shared" si="99"/>
        <v>X</v>
      </c>
      <c r="CT57" s="279" t="str">
        <f t="shared" si="62"/>
        <v/>
      </c>
      <c r="CU57" s="271"/>
      <c r="CV57" s="165"/>
      <c r="CW57" s="13"/>
      <c r="CX57"/>
      <c r="DA57"/>
    </row>
    <row r="58" spans="1:105" ht="20.25" x14ac:dyDescent="0.3">
      <c r="A58" s="13"/>
      <c r="B58" s="202">
        <v>46</v>
      </c>
      <c r="C58" s="203" t="str">
        <f t="shared" si="100"/>
        <v>DNS</v>
      </c>
      <c r="D58" s="204" t="str">
        <f t="shared" si="34"/>
        <v/>
      </c>
      <c r="E58" s="205" t="str">
        <f t="shared" si="35"/>
        <v/>
      </c>
      <c r="F58" s="206" t="str">
        <f t="shared" si="36"/>
        <v/>
      </c>
      <c r="G58" s="206" t="str">
        <f t="shared" si="37"/>
        <v/>
      </c>
      <c r="H58" s="206"/>
      <c r="I58" s="207"/>
      <c r="J58" s="208"/>
      <c r="K58" s="209"/>
      <c r="L58" s="210"/>
      <c r="M58" s="212" t="s">
        <v>123</v>
      </c>
      <c r="N58" s="212"/>
      <c r="O58" s="213" t="str">
        <f t="shared" si="101"/>
        <v>X</v>
      </c>
      <c r="P58" s="214">
        <v>0</v>
      </c>
      <c r="Q58" s="215">
        <v>0</v>
      </c>
      <c r="R58" s="216">
        <v>0</v>
      </c>
      <c r="S58" s="211"/>
      <c r="T58" s="217" t="str">
        <f t="shared" si="2"/>
        <v>DNS</v>
      </c>
      <c r="U58" s="218" t="str">
        <f t="shared" si="75"/>
        <v/>
      </c>
      <c r="V58" s="219" t="str">
        <f t="shared" si="64"/>
        <v>=</v>
      </c>
      <c r="W58" s="220">
        <f t="shared" si="39"/>
        <v>62</v>
      </c>
      <c r="X58" s="221">
        <v>46</v>
      </c>
      <c r="Y58" s="222" t="str">
        <f t="shared" si="72"/>
        <v/>
      </c>
      <c r="Z58" s="306"/>
      <c r="AA58" s="138" t="b">
        <f t="shared" si="76"/>
        <v>0</v>
      </c>
      <c r="AB58" s="38" t="b">
        <f t="shared" si="77"/>
        <v>0</v>
      </c>
      <c r="AC58" s="38" t="b">
        <f t="shared" si="78"/>
        <v>0</v>
      </c>
      <c r="AD58" s="39" t="str">
        <f t="shared" si="79"/>
        <v/>
      </c>
      <c r="AE58" s="40">
        <v>46</v>
      </c>
      <c r="AF58" s="41" t="s">
        <v>54</v>
      </c>
      <c r="AG58" s="42"/>
      <c r="AH58" s="156"/>
      <c r="AI58" s="151" t="b">
        <f t="shared" si="80"/>
        <v>0</v>
      </c>
      <c r="AJ58" s="152" t="str">
        <f t="shared" si="81"/>
        <v/>
      </c>
      <c r="AK58" s="153" t="str">
        <f t="shared" si="40"/>
        <v/>
      </c>
      <c r="AL58" s="154" t="str">
        <f t="shared" si="41"/>
        <v/>
      </c>
      <c r="AM58" s="155" t="str">
        <f t="shared" si="73"/>
        <v/>
      </c>
      <c r="AN58" s="155">
        <f t="shared" si="42"/>
        <v>78</v>
      </c>
      <c r="AO58" s="159"/>
      <c r="AP58" s="151" t="b">
        <f t="shared" si="82"/>
        <v>0</v>
      </c>
      <c r="AQ58" s="152" t="str">
        <f t="shared" si="43"/>
        <v/>
      </c>
      <c r="AR58" s="153" t="str">
        <f t="shared" si="44"/>
        <v/>
      </c>
      <c r="AS58" s="154" t="str">
        <f t="shared" si="45"/>
        <v/>
      </c>
      <c r="AT58" s="155" t="str">
        <f t="shared" si="74"/>
        <v/>
      </c>
      <c r="AU58" s="155">
        <f t="shared" si="46"/>
        <v>70</v>
      </c>
      <c r="AV58" s="159"/>
      <c r="AW58" s="153" t="b">
        <f t="shared" si="83"/>
        <v>0</v>
      </c>
      <c r="AX58" s="152" t="str">
        <f t="shared" si="84"/>
        <v/>
      </c>
      <c r="AY58" s="153" t="str">
        <f t="shared" si="47"/>
        <v/>
      </c>
      <c r="AZ58" s="154" t="str">
        <f t="shared" si="48"/>
        <v/>
      </c>
      <c r="BA58" s="155" t="str">
        <f t="shared" si="49"/>
        <v/>
      </c>
      <c r="BB58" s="155">
        <f t="shared" si="50"/>
        <v>80</v>
      </c>
      <c r="BC58" s="159"/>
      <c r="BD58" s="153" t="b">
        <f t="shared" si="85"/>
        <v>0</v>
      </c>
      <c r="BE58" s="152" t="str">
        <f t="shared" si="86"/>
        <v/>
      </c>
      <c r="BF58" s="153" t="str">
        <f t="shared" si="87"/>
        <v/>
      </c>
      <c r="BG58" s="154" t="str">
        <f t="shared" si="51"/>
        <v/>
      </c>
      <c r="BH58" s="155" t="str">
        <f t="shared" si="21"/>
        <v/>
      </c>
      <c r="BI58" s="155">
        <f t="shared" si="52"/>
        <v>79</v>
      </c>
      <c r="BJ58" s="68" t="str">
        <f t="shared" si="88"/>
        <v/>
      </c>
      <c r="BK58" s="13"/>
      <c r="BL58" s="113" t="str">
        <f t="shared" si="89"/>
        <v/>
      </c>
      <c r="BM58" s="7"/>
      <c r="BN58"/>
      <c r="BO58"/>
      <c r="BP58"/>
      <c r="BQ58" s="61"/>
      <c r="BR58" s="278" t="str">
        <f t="shared" si="90"/>
        <v>-</v>
      </c>
      <c r="BS58" s="279" t="str">
        <f t="shared" si="53"/>
        <v/>
      </c>
      <c r="BT58" s="280"/>
      <c r="BU58" s="278" t="str">
        <f t="shared" si="91"/>
        <v>-</v>
      </c>
      <c r="BV58" s="279" t="str">
        <f t="shared" si="54"/>
        <v/>
      </c>
      <c r="BX58" s="278" t="str">
        <f t="shared" si="92"/>
        <v>-</v>
      </c>
      <c r="BY58" s="279" t="str">
        <f t="shared" si="55"/>
        <v/>
      </c>
      <c r="CA58" s="278" t="str">
        <f t="shared" si="93"/>
        <v>-</v>
      </c>
      <c r="CB58" s="279" t="str">
        <f t="shared" si="56"/>
        <v/>
      </c>
      <c r="CD58" s="278" t="str">
        <f t="shared" si="94"/>
        <v>-</v>
      </c>
      <c r="CE58" s="279" t="str">
        <f t="shared" si="57"/>
        <v/>
      </c>
      <c r="CG58" s="278" t="str">
        <f t="shared" si="95"/>
        <v>-</v>
      </c>
      <c r="CH58" s="279" t="str">
        <f t="shared" si="58"/>
        <v/>
      </c>
      <c r="CJ58" s="278" t="str">
        <f t="shared" si="96"/>
        <v>-</v>
      </c>
      <c r="CK58" s="279" t="str">
        <f t="shared" si="59"/>
        <v/>
      </c>
      <c r="CM58" s="278" t="str">
        <f t="shared" si="97"/>
        <v>-</v>
      </c>
      <c r="CN58" s="279" t="str">
        <f t="shared" si="60"/>
        <v/>
      </c>
      <c r="CP58" s="278" t="str">
        <f t="shared" si="98"/>
        <v>-</v>
      </c>
      <c r="CQ58" s="279" t="str">
        <f t="shared" si="61"/>
        <v/>
      </c>
      <c r="CS58" s="278" t="str">
        <f t="shared" si="99"/>
        <v>X</v>
      </c>
      <c r="CT58" s="279" t="str">
        <f t="shared" si="62"/>
        <v/>
      </c>
      <c r="CU58" s="271"/>
      <c r="CV58" s="165"/>
      <c r="CW58" s="13"/>
      <c r="CX58"/>
      <c r="DA58"/>
    </row>
    <row r="59" spans="1:105" ht="20.25" x14ac:dyDescent="0.3">
      <c r="A59" s="13"/>
      <c r="B59" s="202">
        <v>47</v>
      </c>
      <c r="C59" s="203" t="str">
        <f t="shared" si="100"/>
        <v>DNS</v>
      </c>
      <c r="D59" s="204" t="str">
        <f t="shared" si="34"/>
        <v/>
      </c>
      <c r="E59" s="205" t="str">
        <f t="shared" si="35"/>
        <v/>
      </c>
      <c r="F59" s="206" t="str">
        <f t="shared" si="36"/>
        <v/>
      </c>
      <c r="G59" s="206" t="str">
        <f t="shared" si="37"/>
        <v/>
      </c>
      <c r="H59" s="206"/>
      <c r="I59" s="207"/>
      <c r="J59" s="208"/>
      <c r="K59" s="209"/>
      <c r="L59" s="210"/>
      <c r="M59" s="212" t="s">
        <v>123</v>
      </c>
      <c r="N59" s="212"/>
      <c r="O59" s="213" t="str">
        <f t="shared" si="101"/>
        <v>X</v>
      </c>
      <c r="P59" s="214">
        <v>0</v>
      </c>
      <c r="Q59" s="215">
        <v>0</v>
      </c>
      <c r="R59" s="216">
        <v>0</v>
      </c>
      <c r="S59" s="211"/>
      <c r="T59" s="217" t="str">
        <f t="shared" si="2"/>
        <v>DNS</v>
      </c>
      <c r="U59" s="218" t="str">
        <f t="shared" si="75"/>
        <v/>
      </c>
      <c r="V59" s="219" t="str">
        <f t="shared" si="64"/>
        <v>=</v>
      </c>
      <c r="W59" s="220">
        <f t="shared" si="39"/>
        <v>62</v>
      </c>
      <c r="X59" s="221">
        <v>47</v>
      </c>
      <c r="Y59" s="222" t="str">
        <f t="shared" si="72"/>
        <v/>
      </c>
      <c r="Z59" s="306"/>
      <c r="AA59" s="138" t="b">
        <f t="shared" si="76"/>
        <v>0</v>
      </c>
      <c r="AB59" s="38" t="b">
        <f t="shared" si="77"/>
        <v>0</v>
      </c>
      <c r="AC59" s="38" t="b">
        <f t="shared" si="78"/>
        <v>0</v>
      </c>
      <c r="AD59" s="39" t="str">
        <f t="shared" si="79"/>
        <v/>
      </c>
      <c r="AE59" s="40">
        <v>47</v>
      </c>
      <c r="AF59" s="41" t="s">
        <v>55</v>
      </c>
      <c r="AG59" s="42"/>
      <c r="AH59" s="156"/>
      <c r="AI59" s="151" t="b">
        <f t="shared" si="80"/>
        <v>0</v>
      </c>
      <c r="AJ59" s="152" t="str">
        <f t="shared" si="81"/>
        <v/>
      </c>
      <c r="AK59" s="153" t="str">
        <f t="shared" si="40"/>
        <v/>
      </c>
      <c r="AL59" s="154" t="str">
        <f t="shared" si="41"/>
        <v/>
      </c>
      <c r="AM59" s="155" t="str">
        <f t="shared" si="73"/>
        <v/>
      </c>
      <c r="AN59" s="155">
        <f t="shared" si="42"/>
        <v>78</v>
      </c>
      <c r="AO59" s="159"/>
      <c r="AP59" s="151" t="b">
        <f t="shared" si="82"/>
        <v>0</v>
      </c>
      <c r="AQ59" s="152" t="str">
        <f t="shared" si="43"/>
        <v/>
      </c>
      <c r="AR59" s="153" t="str">
        <f t="shared" si="44"/>
        <v/>
      </c>
      <c r="AS59" s="154" t="str">
        <f t="shared" si="45"/>
        <v/>
      </c>
      <c r="AT59" s="155" t="str">
        <f t="shared" si="74"/>
        <v/>
      </c>
      <c r="AU59" s="155">
        <f t="shared" si="46"/>
        <v>70</v>
      </c>
      <c r="AV59" s="159"/>
      <c r="AW59" s="153" t="b">
        <f t="shared" si="83"/>
        <v>0</v>
      </c>
      <c r="AX59" s="152" t="str">
        <f t="shared" si="84"/>
        <v/>
      </c>
      <c r="AY59" s="153" t="str">
        <f t="shared" si="47"/>
        <v/>
      </c>
      <c r="AZ59" s="154" t="str">
        <f t="shared" si="48"/>
        <v/>
      </c>
      <c r="BA59" s="155" t="str">
        <f t="shared" si="49"/>
        <v/>
      </c>
      <c r="BB59" s="155">
        <f t="shared" si="50"/>
        <v>80</v>
      </c>
      <c r="BC59" s="159"/>
      <c r="BD59" s="153" t="b">
        <f t="shared" si="85"/>
        <v>0</v>
      </c>
      <c r="BE59" s="152" t="str">
        <f t="shared" si="86"/>
        <v/>
      </c>
      <c r="BF59" s="153" t="str">
        <f t="shared" si="87"/>
        <v/>
      </c>
      <c r="BG59" s="154" t="str">
        <f t="shared" si="51"/>
        <v/>
      </c>
      <c r="BH59" s="155" t="str">
        <f t="shared" si="21"/>
        <v/>
      </c>
      <c r="BI59" s="155">
        <f t="shared" si="52"/>
        <v>79</v>
      </c>
      <c r="BJ59" s="68" t="str">
        <f t="shared" si="88"/>
        <v/>
      </c>
      <c r="BK59" s="13"/>
      <c r="BL59" s="113" t="str">
        <f t="shared" si="89"/>
        <v/>
      </c>
      <c r="BM59" s="7"/>
      <c r="BN59"/>
      <c r="BO59"/>
      <c r="BP59"/>
      <c r="BQ59" s="61"/>
      <c r="BR59" s="278" t="str">
        <f t="shared" si="90"/>
        <v>-</v>
      </c>
      <c r="BS59" s="279" t="str">
        <f t="shared" si="53"/>
        <v/>
      </c>
      <c r="BT59" s="280"/>
      <c r="BU59" s="278" t="str">
        <f t="shared" si="91"/>
        <v>-</v>
      </c>
      <c r="BV59" s="279" t="str">
        <f t="shared" si="54"/>
        <v/>
      </c>
      <c r="BX59" s="278" t="str">
        <f t="shared" si="92"/>
        <v>-</v>
      </c>
      <c r="BY59" s="279" t="str">
        <f t="shared" si="55"/>
        <v/>
      </c>
      <c r="CA59" s="278" t="str">
        <f t="shared" si="93"/>
        <v>-</v>
      </c>
      <c r="CB59" s="279" t="str">
        <f t="shared" si="56"/>
        <v/>
      </c>
      <c r="CD59" s="278" t="str">
        <f t="shared" si="94"/>
        <v>-</v>
      </c>
      <c r="CE59" s="279" t="str">
        <f t="shared" si="57"/>
        <v/>
      </c>
      <c r="CG59" s="278" t="str">
        <f t="shared" si="95"/>
        <v>-</v>
      </c>
      <c r="CH59" s="279" t="str">
        <f t="shared" si="58"/>
        <v/>
      </c>
      <c r="CJ59" s="278" t="str">
        <f t="shared" si="96"/>
        <v>-</v>
      </c>
      <c r="CK59" s="279" t="str">
        <f t="shared" si="59"/>
        <v/>
      </c>
      <c r="CM59" s="278" t="str">
        <f t="shared" si="97"/>
        <v>-</v>
      </c>
      <c r="CN59" s="279" t="str">
        <f t="shared" si="60"/>
        <v/>
      </c>
      <c r="CP59" s="278" t="str">
        <f t="shared" si="98"/>
        <v>-</v>
      </c>
      <c r="CQ59" s="279" t="str">
        <f t="shared" si="61"/>
        <v/>
      </c>
      <c r="CS59" s="278" t="str">
        <f t="shared" si="99"/>
        <v>X</v>
      </c>
      <c r="CT59" s="279" t="str">
        <f t="shared" si="62"/>
        <v/>
      </c>
      <c r="CU59" s="271"/>
      <c r="CV59" s="165"/>
      <c r="CW59" s="13"/>
      <c r="CX59"/>
      <c r="DA59"/>
    </row>
    <row r="60" spans="1:105" ht="20.25" x14ac:dyDescent="0.3">
      <c r="A60" s="13"/>
      <c r="B60" s="202">
        <v>48</v>
      </c>
      <c r="C60" s="203" t="str">
        <f t="shared" si="100"/>
        <v>DNS</v>
      </c>
      <c r="D60" s="204" t="str">
        <f t="shared" si="34"/>
        <v/>
      </c>
      <c r="E60" s="205" t="str">
        <f t="shared" si="35"/>
        <v/>
      </c>
      <c r="F60" s="206" t="str">
        <f t="shared" si="36"/>
        <v/>
      </c>
      <c r="G60" s="206" t="str">
        <f t="shared" si="37"/>
        <v/>
      </c>
      <c r="H60" s="206"/>
      <c r="I60" s="207"/>
      <c r="J60" s="208"/>
      <c r="K60" s="209"/>
      <c r="L60" s="210"/>
      <c r="M60" s="212" t="s">
        <v>123</v>
      </c>
      <c r="N60" s="212"/>
      <c r="O60" s="213" t="str">
        <f t="shared" si="101"/>
        <v>X</v>
      </c>
      <c r="P60" s="214">
        <v>0</v>
      </c>
      <c r="Q60" s="215">
        <v>0</v>
      </c>
      <c r="R60" s="216">
        <v>0</v>
      </c>
      <c r="S60" s="211"/>
      <c r="T60" s="217" t="str">
        <f t="shared" si="2"/>
        <v>DNS</v>
      </c>
      <c r="U60" s="218" t="str">
        <f t="shared" si="75"/>
        <v/>
      </c>
      <c r="V60" s="219" t="str">
        <f t="shared" si="64"/>
        <v>=</v>
      </c>
      <c r="W60" s="220">
        <f t="shared" si="39"/>
        <v>62</v>
      </c>
      <c r="X60" s="221">
        <v>48</v>
      </c>
      <c r="Y60" s="222" t="str">
        <f t="shared" si="72"/>
        <v/>
      </c>
      <c r="Z60" s="306"/>
      <c r="AA60" s="138" t="b">
        <f t="shared" si="76"/>
        <v>0</v>
      </c>
      <c r="AB60" s="38" t="b">
        <f t="shared" si="77"/>
        <v>0</v>
      </c>
      <c r="AC60" s="38" t="b">
        <f t="shared" si="78"/>
        <v>0</v>
      </c>
      <c r="AD60" s="39" t="str">
        <f t="shared" si="79"/>
        <v/>
      </c>
      <c r="AE60" s="40">
        <v>48</v>
      </c>
      <c r="AF60" s="41" t="s">
        <v>56</v>
      </c>
      <c r="AG60" s="42"/>
      <c r="AH60" s="156"/>
      <c r="AI60" s="151" t="b">
        <f t="shared" si="80"/>
        <v>0</v>
      </c>
      <c r="AJ60" s="152" t="str">
        <f t="shared" si="81"/>
        <v/>
      </c>
      <c r="AK60" s="153" t="str">
        <f t="shared" si="40"/>
        <v/>
      </c>
      <c r="AL60" s="154" t="str">
        <f t="shared" si="41"/>
        <v/>
      </c>
      <c r="AM60" s="155" t="str">
        <f t="shared" si="73"/>
        <v/>
      </c>
      <c r="AN60" s="155">
        <f t="shared" si="42"/>
        <v>78</v>
      </c>
      <c r="AO60" s="159"/>
      <c r="AP60" s="151" t="b">
        <f t="shared" si="82"/>
        <v>0</v>
      </c>
      <c r="AQ60" s="152" t="str">
        <f t="shared" si="43"/>
        <v/>
      </c>
      <c r="AR60" s="153" t="str">
        <f t="shared" si="44"/>
        <v/>
      </c>
      <c r="AS60" s="154" t="str">
        <f t="shared" si="45"/>
        <v/>
      </c>
      <c r="AT60" s="155" t="str">
        <f t="shared" si="74"/>
        <v/>
      </c>
      <c r="AU60" s="155">
        <f t="shared" si="46"/>
        <v>70</v>
      </c>
      <c r="AV60" s="159"/>
      <c r="AW60" s="153" t="b">
        <f t="shared" si="83"/>
        <v>0</v>
      </c>
      <c r="AX60" s="152" t="str">
        <f t="shared" si="84"/>
        <v/>
      </c>
      <c r="AY60" s="153" t="str">
        <f t="shared" si="47"/>
        <v/>
      </c>
      <c r="AZ60" s="154" t="str">
        <f t="shared" si="48"/>
        <v/>
      </c>
      <c r="BA60" s="155" t="str">
        <f t="shared" si="49"/>
        <v/>
      </c>
      <c r="BB60" s="155">
        <f t="shared" si="50"/>
        <v>80</v>
      </c>
      <c r="BC60" s="159"/>
      <c r="BD60" s="153" t="b">
        <f t="shared" si="85"/>
        <v>0</v>
      </c>
      <c r="BE60" s="152" t="str">
        <f t="shared" si="86"/>
        <v/>
      </c>
      <c r="BF60" s="153" t="str">
        <f t="shared" si="87"/>
        <v/>
      </c>
      <c r="BG60" s="154" t="str">
        <f t="shared" si="51"/>
        <v/>
      </c>
      <c r="BH60" s="155" t="str">
        <f t="shared" si="21"/>
        <v/>
      </c>
      <c r="BI60" s="155">
        <f t="shared" si="52"/>
        <v>79</v>
      </c>
      <c r="BJ60" s="68" t="str">
        <f t="shared" si="88"/>
        <v/>
      </c>
      <c r="BK60" s="13"/>
      <c r="BL60" s="113" t="str">
        <f t="shared" si="89"/>
        <v/>
      </c>
      <c r="BM60" s="7"/>
      <c r="BN60"/>
      <c r="BO60"/>
      <c r="BP60"/>
      <c r="BQ60" s="61"/>
      <c r="BR60" s="278" t="str">
        <f t="shared" si="90"/>
        <v>-</v>
      </c>
      <c r="BS60" s="279" t="str">
        <f t="shared" si="53"/>
        <v/>
      </c>
      <c r="BT60" s="280"/>
      <c r="BU60" s="278" t="str">
        <f t="shared" si="91"/>
        <v>-</v>
      </c>
      <c r="BV60" s="279" t="str">
        <f t="shared" si="54"/>
        <v/>
      </c>
      <c r="BX60" s="278" t="str">
        <f t="shared" si="92"/>
        <v>-</v>
      </c>
      <c r="BY60" s="279" t="str">
        <f t="shared" si="55"/>
        <v/>
      </c>
      <c r="CA60" s="278" t="str">
        <f t="shared" si="93"/>
        <v>-</v>
      </c>
      <c r="CB60" s="279" t="str">
        <f t="shared" si="56"/>
        <v/>
      </c>
      <c r="CD60" s="278" t="str">
        <f t="shared" si="94"/>
        <v>-</v>
      </c>
      <c r="CE60" s="279" t="str">
        <f t="shared" si="57"/>
        <v/>
      </c>
      <c r="CG60" s="278" t="str">
        <f t="shared" si="95"/>
        <v>-</v>
      </c>
      <c r="CH60" s="279" t="str">
        <f t="shared" si="58"/>
        <v/>
      </c>
      <c r="CJ60" s="278" t="str">
        <f t="shared" si="96"/>
        <v>-</v>
      </c>
      <c r="CK60" s="279" t="str">
        <f t="shared" si="59"/>
        <v/>
      </c>
      <c r="CM60" s="278" t="str">
        <f t="shared" si="97"/>
        <v>-</v>
      </c>
      <c r="CN60" s="279" t="str">
        <f t="shared" si="60"/>
        <v/>
      </c>
      <c r="CP60" s="278" t="str">
        <f t="shared" si="98"/>
        <v>-</v>
      </c>
      <c r="CQ60" s="279" t="str">
        <f t="shared" si="61"/>
        <v/>
      </c>
      <c r="CS60" s="278" t="str">
        <f t="shared" si="99"/>
        <v>X</v>
      </c>
      <c r="CT60" s="279" t="str">
        <f t="shared" si="62"/>
        <v/>
      </c>
      <c r="CU60" s="271"/>
      <c r="CV60" s="165"/>
      <c r="CW60" s="13"/>
      <c r="CX60"/>
      <c r="DA60"/>
    </row>
    <row r="61" spans="1:105" ht="20.25" x14ac:dyDescent="0.3">
      <c r="A61" s="13"/>
      <c r="B61" s="202">
        <v>49</v>
      </c>
      <c r="C61" s="203" t="str">
        <f t="shared" si="100"/>
        <v>DNS</v>
      </c>
      <c r="D61" s="204" t="str">
        <f t="shared" si="34"/>
        <v/>
      </c>
      <c r="E61" s="205" t="str">
        <f t="shared" si="35"/>
        <v/>
      </c>
      <c r="F61" s="206" t="str">
        <f t="shared" si="36"/>
        <v/>
      </c>
      <c r="G61" s="206" t="str">
        <f t="shared" si="37"/>
        <v/>
      </c>
      <c r="H61" s="206"/>
      <c r="I61" s="207"/>
      <c r="J61" s="208"/>
      <c r="K61" s="209"/>
      <c r="L61" s="210"/>
      <c r="M61" s="212" t="s">
        <v>123</v>
      </c>
      <c r="N61" s="212"/>
      <c r="O61" s="213" t="str">
        <f t="shared" si="101"/>
        <v>X</v>
      </c>
      <c r="P61" s="214">
        <v>0</v>
      </c>
      <c r="Q61" s="215">
        <v>0</v>
      </c>
      <c r="R61" s="216">
        <v>0</v>
      </c>
      <c r="S61" s="211"/>
      <c r="T61" s="217" t="str">
        <f t="shared" si="2"/>
        <v>DNS</v>
      </c>
      <c r="U61" s="218" t="str">
        <f t="shared" si="75"/>
        <v/>
      </c>
      <c r="V61" s="219" t="str">
        <f t="shared" si="64"/>
        <v>=</v>
      </c>
      <c r="W61" s="220">
        <f t="shared" si="39"/>
        <v>62</v>
      </c>
      <c r="X61" s="221">
        <v>49</v>
      </c>
      <c r="Y61" s="222" t="str">
        <f t="shared" si="72"/>
        <v/>
      </c>
      <c r="Z61" s="306"/>
      <c r="AA61" s="138" t="b">
        <f t="shared" si="76"/>
        <v>0</v>
      </c>
      <c r="AB61" s="38" t="b">
        <f t="shared" si="77"/>
        <v>0</v>
      </c>
      <c r="AC61" s="38" t="b">
        <f t="shared" si="78"/>
        <v>0</v>
      </c>
      <c r="AD61" s="39" t="str">
        <f t="shared" si="79"/>
        <v/>
      </c>
      <c r="AE61" s="40">
        <v>49</v>
      </c>
      <c r="AF61" s="41" t="s">
        <v>57</v>
      </c>
      <c r="AG61" s="42"/>
      <c r="AH61" s="156"/>
      <c r="AI61" s="151" t="b">
        <f t="shared" si="80"/>
        <v>0</v>
      </c>
      <c r="AJ61" s="152" t="str">
        <f t="shared" si="81"/>
        <v/>
      </c>
      <c r="AK61" s="153" t="str">
        <f t="shared" si="40"/>
        <v/>
      </c>
      <c r="AL61" s="154" t="str">
        <f t="shared" si="41"/>
        <v/>
      </c>
      <c r="AM61" s="155" t="str">
        <f t="shared" si="73"/>
        <v/>
      </c>
      <c r="AN61" s="155">
        <f t="shared" si="42"/>
        <v>78</v>
      </c>
      <c r="AO61" s="159"/>
      <c r="AP61" s="151" t="b">
        <f t="shared" si="82"/>
        <v>0</v>
      </c>
      <c r="AQ61" s="152" t="str">
        <f t="shared" si="43"/>
        <v/>
      </c>
      <c r="AR61" s="153" t="str">
        <f t="shared" si="44"/>
        <v/>
      </c>
      <c r="AS61" s="154" t="str">
        <f t="shared" si="45"/>
        <v/>
      </c>
      <c r="AT61" s="155" t="str">
        <f t="shared" si="74"/>
        <v/>
      </c>
      <c r="AU61" s="155">
        <f t="shared" si="46"/>
        <v>70</v>
      </c>
      <c r="AV61" s="159"/>
      <c r="AW61" s="153" t="b">
        <f t="shared" si="83"/>
        <v>0</v>
      </c>
      <c r="AX61" s="152" t="str">
        <f t="shared" si="84"/>
        <v/>
      </c>
      <c r="AY61" s="153" t="str">
        <f t="shared" si="47"/>
        <v/>
      </c>
      <c r="AZ61" s="154" t="str">
        <f t="shared" si="48"/>
        <v/>
      </c>
      <c r="BA61" s="155" t="str">
        <f t="shared" si="49"/>
        <v/>
      </c>
      <c r="BB61" s="155">
        <f t="shared" si="50"/>
        <v>80</v>
      </c>
      <c r="BC61" s="159"/>
      <c r="BD61" s="153" t="b">
        <f t="shared" si="85"/>
        <v>0</v>
      </c>
      <c r="BE61" s="152" t="str">
        <f t="shared" si="86"/>
        <v/>
      </c>
      <c r="BF61" s="153" t="str">
        <f t="shared" si="87"/>
        <v/>
      </c>
      <c r="BG61" s="154" t="str">
        <f t="shared" si="51"/>
        <v/>
      </c>
      <c r="BH61" s="155" t="str">
        <f t="shared" si="21"/>
        <v/>
      </c>
      <c r="BI61" s="155">
        <f t="shared" si="52"/>
        <v>79</v>
      </c>
      <c r="BJ61" s="68" t="str">
        <f t="shared" si="88"/>
        <v/>
      </c>
      <c r="BK61" s="13"/>
      <c r="BL61" s="113" t="str">
        <f t="shared" si="89"/>
        <v/>
      </c>
      <c r="BM61" s="7"/>
      <c r="BN61"/>
      <c r="BO61"/>
      <c r="BP61"/>
      <c r="BQ61" s="61"/>
      <c r="BR61" s="278" t="str">
        <f t="shared" si="90"/>
        <v>-</v>
      </c>
      <c r="BS61" s="279" t="str">
        <f t="shared" si="53"/>
        <v/>
      </c>
      <c r="BT61" s="280"/>
      <c r="BU61" s="278" t="str">
        <f t="shared" si="91"/>
        <v>-</v>
      </c>
      <c r="BV61" s="279" t="str">
        <f t="shared" si="54"/>
        <v/>
      </c>
      <c r="BX61" s="278" t="str">
        <f t="shared" si="92"/>
        <v>-</v>
      </c>
      <c r="BY61" s="279" t="str">
        <f t="shared" si="55"/>
        <v/>
      </c>
      <c r="CA61" s="278" t="str">
        <f t="shared" si="93"/>
        <v>-</v>
      </c>
      <c r="CB61" s="279" t="str">
        <f t="shared" si="56"/>
        <v/>
      </c>
      <c r="CD61" s="278" t="str">
        <f t="shared" si="94"/>
        <v>-</v>
      </c>
      <c r="CE61" s="279" t="str">
        <f t="shared" si="57"/>
        <v/>
      </c>
      <c r="CG61" s="278" t="str">
        <f t="shared" si="95"/>
        <v>-</v>
      </c>
      <c r="CH61" s="279" t="str">
        <f t="shared" si="58"/>
        <v/>
      </c>
      <c r="CJ61" s="278" t="str">
        <f t="shared" si="96"/>
        <v>-</v>
      </c>
      <c r="CK61" s="279" t="str">
        <f t="shared" si="59"/>
        <v/>
      </c>
      <c r="CM61" s="278" t="str">
        <f t="shared" si="97"/>
        <v>-</v>
      </c>
      <c r="CN61" s="279" t="str">
        <f t="shared" si="60"/>
        <v/>
      </c>
      <c r="CP61" s="278" t="str">
        <f t="shared" si="98"/>
        <v>-</v>
      </c>
      <c r="CQ61" s="279" t="str">
        <f t="shared" si="61"/>
        <v/>
      </c>
      <c r="CS61" s="278" t="str">
        <f t="shared" si="99"/>
        <v>X</v>
      </c>
      <c r="CT61" s="279" t="str">
        <f t="shared" si="62"/>
        <v/>
      </c>
      <c r="CU61" s="271"/>
      <c r="CV61" s="165"/>
      <c r="CW61" s="13"/>
      <c r="CX61"/>
      <c r="DA61"/>
    </row>
    <row r="62" spans="1:105" ht="20.25" x14ac:dyDescent="0.3">
      <c r="A62" s="13"/>
      <c r="B62" s="226">
        <v>50</v>
      </c>
      <c r="C62" s="227" t="str">
        <f t="shared" si="100"/>
        <v>DNS</v>
      </c>
      <c r="D62" s="228" t="str">
        <f t="shared" si="34"/>
        <v/>
      </c>
      <c r="E62" s="296" t="str">
        <f t="shared" si="35"/>
        <v/>
      </c>
      <c r="F62" s="229" t="str">
        <f t="shared" si="36"/>
        <v/>
      </c>
      <c r="G62" s="297" t="str">
        <f t="shared" si="37"/>
        <v/>
      </c>
      <c r="H62" s="297"/>
      <c r="I62" s="230"/>
      <c r="J62" s="166"/>
      <c r="K62" s="223"/>
      <c r="L62" s="231"/>
      <c r="M62" s="232" t="s">
        <v>123</v>
      </c>
      <c r="N62" s="232"/>
      <c r="O62" s="213" t="str">
        <f t="shared" si="101"/>
        <v>X</v>
      </c>
      <c r="P62" s="233">
        <v>0</v>
      </c>
      <c r="Q62" s="283">
        <v>0</v>
      </c>
      <c r="R62" s="284">
        <v>0</v>
      </c>
      <c r="S62" s="285"/>
      <c r="T62" s="303" t="str">
        <f t="shared" si="2"/>
        <v>DNS</v>
      </c>
      <c r="U62" s="218" t="str">
        <f t="shared" si="75"/>
        <v/>
      </c>
      <c r="V62" s="234" t="str">
        <f t="shared" si="64"/>
        <v>=</v>
      </c>
      <c r="W62" s="235">
        <f t="shared" si="39"/>
        <v>62</v>
      </c>
      <c r="X62" s="236">
        <v>50</v>
      </c>
      <c r="Y62" s="268" t="str">
        <f t="shared" si="72"/>
        <v/>
      </c>
      <c r="Z62" s="306"/>
      <c r="AA62" s="138" t="b">
        <f t="shared" si="76"/>
        <v>0</v>
      </c>
      <c r="AB62" s="38" t="b">
        <f t="shared" si="77"/>
        <v>0</v>
      </c>
      <c r="AC62" s="38" t="b">
        <f t="shared" si="78"/>
        <v>0</v>
      </c>
      <c r="AD62" s="39" t="str">
        <f t="shared" si="79"/>
        <v/>
      </c>
      <c r="AE62" s="40">
        <v>50</v>
      </c>
      <c r="AF62" s="41" t="s">
        <v>58</v>
      </c>
      <c r="AG62" s="42"/>
      <c r="AH62" s="156"/>
      <c r="AI62" s="151" t="b">
        <f t="shared" si="80"/>
        <v>0</v>
      </c>
      <c r="AJ62" s="152" t="str">
        <f t="shared" si="81"/>
        <v/>
      </c>
      <c r="AK62" s="153" t="str">
        <f t="shared" si="40"/>
        <v/>
      </c>
      <c r="AL62" s="154" t="str">
        <f t="shared" si="41"/>
        <v/>
      </c>
      <c r="AM62" s="155" t="str">
        <f t="shared" si="73"/>
        <v/>
      </c>
      <c r="AN62" s="155">
        <f t="shared" si="42"/>
        <v>78</v>
      </c>
      <c r="AO62" s="159"/>
      <c r="AP62" s="151" t="b">
        <f t="shared" si="82"/>
        <v>0</v>
      </c>
      <c r="AQ62" s="152" t="str">
        <f t="shared" si="43"/>
        <v/>
      </c>
      <c r="AR62" s="153" t="str">
        <f t="shared" si="44"/>
        <v/>
      </c>
      <c r="AS62" s="154" t="str">
        <f t="shared" si="45"/>
        <v/>
      </c>
      <c r="AT62" s="155" t="str">
        <f t="shared" si="74"/>
        <v/>
      </c>
      <c r="AU62" s="155">
        <f t="shared" si="46"/>
        <v>70</v>
      </c>
      <c r="AV62" s="159"/>
      <c r="AW62" s="153" t="b">
        <f t="shared" si="83"/>
        <v>0</v>
      </c>
      <c r="AX62" s="152" t="str">
        <f t="shared" si="84"/>
        <v/>
      </c>
      <c r="AY62" s="153" t="str">
        <f t="shared" si="47"/>
        <v/>
      </c>
      <c r="AZ62" s="154" t="str">
        <f t="shared" si="48"/>
        <v/>
      </c>
      <c r="BA62" s="155" t="str">
        <f t="shared" si="49"/>
        <v/>
      </c>
      <c r="BB62" s="155">
        <f t="shared" si="50"/>
        <v>80</v>
      </c>
      <c r="BC62" s="159"/>
      <c r="BD62" s="153" t="b">
        <f t="shared" si="85"/>
        <v>0</v>
      </c>
      <c r="BE62" s="152" t="str">
        <f t="shared" si="86"/>
        <v/>
      </c>
      <c r="BF62" s="153" t="str">
        <f t="shared" si="87"/>
        <v/>
      </c>
      <c r="BG62" s="154" t="str">
        <f t="shared" si="51"/>
        <v/>
      </c>
      <c r="BH62" s="155" t="str">
        <f t="shared" si="21"/>
        <v/>
      </c>
      <c r="BI62" s="155">
        <f t="shared" si="52"/>
        <v>79</v>
      </c>
      <c r="BJ62" s="68" t="str">
        <f t="shared" si="88"/>
        <v/>
      </c>
      <c r="BK62" s="13"/>
      <c r="BL62" s="113" t="str">
        <f t="shared" si="89"/>
        <v/>
      </c>
      <c r="BM62" s="7"/>
      <c r="BN62">
        <f>COUNTIF(J$13:K$50,"S")</f>
        <v>7</v>
      </c>
      <c r="BO62"/>
      <c r="BP62"/>
      <c r="BQ62" s="61"/>
      <c r="BR62" s="278" t="str">
        <f t="shared" si="90"/>
        <v>-</v>
      </c>
      <c r="BS62" s="279" t="str">
        <f t="shared" si="53"/>
        <v/>
      </c>
      <c r="BT62" s="280"/>
      <c r="BU62" s="278" t="str">
        <f t="shared" si="91"/>
        <v>-</v>
      </c>
      <c r="BV62" s="279" t="str">
        <f t="shared" si="54"/>
        <v/>
      </c>
      <c r="BX62" s="278" t="str">
        <f t="shared" si="92"/>
        <v>-</v>
      </c>
      <c r="BY62" s="279" t="str">
        <f t="shared" si="55"/>
        <v/>
      </c>
      <c r="CA62" s="278" t="str">
        <f t="shared" si="93"/>
        <v>-</v>
      </c>
      <c r="CB62" s="279" t="str">
        <f t="shared" si="56"/>
        <v/>
      </c>
      <c r="CD62" s="278" t="str">
        <f t="shared" si="94"/>
        <v>-</v>
      </c>
      <c r="CE62" s="279" t="str">
        <f t="shared" si="57"/>
        <v/>
      </c>
      <c r="CG62" s="278" t="str">
        <f t="shared" si="95"/>
        <v>-</v>
      </c>
      <c r="CH62" s="279" t="str">
        <f t="shared" si="58"/>
        <v/>
      </c>
      <c r="CJ62" s="278" t="str">
        <f t="shared" si="96"/>
        <v>-</v>
      </c>
      <c r="CK62" s="279" t="str">
        <f t="shared" si="59"/>
        <v/>
      </c>
      <c r="CM62" s="278" t="str">
        <f t="shared" si="97"/>
        <v>-</v>
      </c>
      <c r="CN62" s="279" t="str">
        <f t="shared" si="60"/>
        <v/>
      </c>
      <c r="CP62" s="278" t="str">
        <f t="shared" si="98"/>
        <v>-</v>
      </c>
      <c r="CQ62" s="279" t="str">
        <f t="shared" si="61"/>
        <v/>
      </c>
      <c r="CS62" s="278" t="str">
        <f t="shared" si="99"/>
        <v>X</v>
      </c>
      <c r="CT62" s="279" t="str">
        <f t="shared" si="62"/>
        <v/>
      </c>
      <c r="CU62" s="271"/>
      <c r="CV62" s="165"/>
      <c r="CW62" s="13"/>
      <c r="CX62"/>
      <c r="DA62"/>
    </row>
    <row r="63" spans="1:105" ht="20.25" x14ac:dyDescent="0.3">
      <c r="A63" s="13"/>
      <c r="B63" s="237">
        <v>51</v>
      </c>
      <c r="C63" s="238" t="str">
        <f t="shared" si="100"/>
        <v>DNS</v>
      </c>
      <c r="D63" s="239" t="str">
        <f t="shared" si="34"/>
        <v/>
      </c>
      <c r="E63" s="298" t="str">
        <f t="shared" si="35"/>
        <v/>
      </c>
      <c r="F63" s="240" t="str">
        <f t="shared" si="36"/>
        <v/>
      </c>
      <c r="G63" s="192" t="str">
        <f t="shared" si="37"/>
        <v/>
      </c>
      <c r="H63" s="192"/>
      <c r="I63" s="252"/>
      <c r="J63" s="224"/>
      <c r="K63" s="225"/>
      <c r="L63" s="242"/>
      <c r="M63" s="243" t="s">
        <v>123</v>
      </c>
      <c r="N63" s="243"/>
      <c r="O63" s="213" t="str">
        <f t="shared" si="101"/>
        <v>X</v>
      </c>
      <c r="P63" s="244">
        <v>0</v>
      </c>
      <c r="Q63" s="245">
        <v>0</v>
      </c>
      <c r="R63" s="246">
        <v>0</v>
      </c>
      <c r="S63" s="251"/>
      <c r="T63" s="286" t="str">
        <f t="shared" si="2"/>
        <v>DNS</v>
      </c>
      <c r="U63" s="218" t="str">
        <f t="shared" si="75"/>
        <v/>
      </c>
      <c r="V63" s="247" t="str">
        <f t="shared" si="64"/>
        <v>=</v>
      </c>
      <c r="W63" s="248">
        <f t="shared" si="39"/>
        <v>62</v>
      </c>
      <c r="X63" s="249">
        <v>51</v>
      </c>
      <c r="Y63" s="269" t="str">
        <f t="shared" si="72"/>
        <v/>
      </c>
      <c r="Z63" s="306"/>
      <c r="AA63" s="138" t="b">
        <f t="shared" si="76"/>
        <v>0</v>
      </c>
      <c r="AB63" s="38" t="b">
        <f t="shared" si="77"/>
        <v>0</v>
      </c>
      <c r="AC63" s="38" t="b">
        <f t="shared" si="78"/>
        <v>0</v>
      </c>
      <c r="AD63" s="39" t="str">
        <f t="shared" si="79"/>
        <v/>
      </c>
      <c r="AE63" s="40">
        <v>51</v>
      </c>
      <c r="AF63" s="41" t="s">
        <v>59</v>
      </c>
      <c r="AG63" s="42"/>
      <c r="AH63" s="156"/>
      <c r="AI63" s="151" t="b">
        <f t="shared" si="80"/>
        <v>0</v>
      </c>
      <c r="AJ63" s="152" t="str">
        <f t="shared" si="81"/>
        <v/>
      </c>
      <c r="AK63" s="153" t="str">
        <f t="shared" si="40"/>
        <v/>
      </c>
      <c r="AL63" s="154" t="str">
        <f t="shared" si="41"/>
        <v/>
      </c>
      <c r="AM63" s="155" t="str">
        <f t="shared" si="73"/>
        <v/>
      </c>
      <c r="AN63" s="155">
        <f t="shared" si="42"/>
        <v>78</v>
      </c>
      <c r="AO63" s="159"/>
      <c r="AP63" s="151" t="b">
        <f t="shared" si="82"/>
        <v>0</v>
      </c>
      <c r="AQ63" s="152" t="str">
        <f t="shared" si="43"/>
        <v/>
      </c>
      <c r="AR63" s="153" t="str">
        <f t="shared" si="44"/>
        <v/>
      </c>
      <c r="AS63" s="154" t="str">
        <f t="shared" si="45"/>
        <v/>
      </c>
      <c r="AT63" s="155" t="str">
        <f t="shared" si="74"/>
        <v/>
      </c>
      <c r="AU63" s="155">
        <f t="shared" si="46"/>
        <v>70</v>
      </c>
      <c r="AV63" s="159"/>
      <c r="AW63" s="153" t="b">
        <f t="shared" si="83"/>
        <v>0</v>
      </c>
      <c r="AX63" s="152" t="str">
        <f t="shared" si="84"/>
        <v/>
      </c>
      <c r="AY63" s="153" t="str">
        <f t="shared" si="47"/>
        <v/>
      </c>
      <c r="AZ63" s="154" t="str">
        <f t="shared" si="48"/>
        <v/>
      </c>
      <c r="BA63" s="155" t="str">
        <f t="shared" si="49"/>
        <v/>
      </c>
      <c r="BB63" s="155">
        <f t="shared" si="50"/>
        <v>80</v>
      </c>
      <c r="BC63" s="159"/>
      <c r="BD63" s="153" t="b">
        <f t="shared" si="85"/>
        <v>0</v>
      </c>
      <c r="BE63" s="152" t="str">
        <f t="shared" si="86"/>
        <v/>
      </c>
      <c r="BF63" s="153" t="str">
        <f t="shared" si="87"/>
        <v/>
      </c>
      <c r="BG63" s="154" t="str">
        <f t="shared" si="51"/>
        <v/>
      </c>
      <c r="BH63" s="155" t="str">
        <f t="shared" si="21"/>
        <v/>
      </c>
      <c r="BI63" s="155">
        <f t="shared" si="52"/>
        <v>79</v>
      </c>
      <c r="BJ63" s="68" t="str">
        <f t="shared" si="88"/>
        <v/>
      </c>
      <c r="BK63" s="13"/>
      <c r="BL63" s="113" t="str">
        <f t="shared" si="89"/>
        <v/>
      </c>
      <c r="BM63" s="7"/>
      <c r="BN63">
        <f>COUNTIF(J$13:K$50,"V")</f>
        <v>13</v>
      </c>
      <c r="BO63"/>
      <c r="BP63"/>
      <c r="BQ63" s="61"/>
      <c r="BR63" s="278" t="str">
        <f t="shared" si="90"/>
        <v>-</v>
      </c>
      <c r="BS63" s="279" t="str">
        <f t="shared" si="53"/>
        <v/>
      </c>
      <c r="BT63" s="280"/>
      <c r="BU63" s="278" t="str">
        <f t="shared" si="91"/>
        <v>-</v>
      </c>
      <c r="BV63" s="279" t="str">
        <f t="shared" si="54"/>
        <v/>
      </c>
      <c r="BX63" s="278" t="str">
        <f t="shared" si="92"/>
        <v>-</v>
      </c>
      <c r="BY63" s="279" t="str">
        <f t="shared" si="55"/>
        <v/>
      </c>
      <c r="CA63" s="278" t="str">
        <f t="shared" si="93"/>
        <v>-</v>
      </c>
      <c r="CB63" s="279" t="str">
        <f t="shared" si="56"/>
        <v/>
      </c>
      <c r="CD63" s="278" t="str">
        <f t="shared" si="94"/>
        <v>-</v>
      </c>
      <c r="CE63" s="279" t="str">
        <f t="shared" si="57"/>
        <v/>
      </c>
      <c r="CG63" s="278" t="str">
        <f t="shared" si="95"/>
        <v>-</v>
      </c>
      <c r="CH63" s="279" t="str">
        <f t="shared" si="58"/>
        <v/>
      </c>
      <c r="CJ63" s="278" t="str">
        <f t="shared" si="96"/>
        <v>-</v>
      </c>
      <c r="CK63" s="279" t="str">
        <f t="shared" si="59"/>
        <v/>
      </c>
      <c r="CM63" s="278" t="str">
        <f t="shared" si="97"/>
        <v>-</v>
      </c>
      <c r="CN63" s="279" t="str">
        <f t="shared" si="60"/>
        <v/>
      </c>
      <c r="CP63" s="278" t="str">
        <f t="shared" si="98"/>
        <v>-</v>
      </c>
      <c r="CQ63" s="279" t="str">
        <f t="shared" si="61"/>
        <v/>
      </c>
      <c r="CS63" s="278" t="str">
        <f t="shared" si="99"/>
        <v>X</v>
      </c>
      <c r="CT63" s="279" t="str">
        <f t="shared" si="62"/>
        <v/>
      </c>
      <c r="CU63" s="271"/>
      <c r="CV63" s="165"/>
      <c r="CW63" s="13"/>
      <c r="CX63"/>
      <c r="DA63"/>
    </row>
    <row r="64" spans="1:105" ht="20.25" x14ac:dyDescent="0.3">
      <c r="A64" s="13"/>
      <c r="B64" s="202">
        <v>52</v>
      </c>
      <c r="C64" s="203" t="str">
        <f t="shared" si="100"/>
        <v>DNS</v>
      </c>
      <c r="D64" s="204" t="str">
        <f t="shared" si="34"/>
        <v/>
      </c>
      <c r="E64" s="205" t="str">
        <f t="shared" si="35"/>
        <v/>
      </c>
      <c r="F64" s="206" t="str">
        <f t="shared" si="36"/>
        <v/>
      </c>
      <c r="G64" s="206" t="str">
        <f t="shared" si="37"/>
        <v/>
      </c>
      <c r="H64" s="206"/>
      <c r="I64" s="253"/>
      <c r="J64" s="208"/>
      <c r="K64" s="209"/>
      <c r="L64" s="210"/>
      <c r="M64" s="212" t="s">
        <v>123</v>
      </c>
      <c r="N64" s="212"/>
      <c r="O64" s="213" t="str">
        <f t="shared" si="101"/>
        <v>X</v>
      </c>
      <c r="P64" s="214">
        <v>0</v>
      </c>
      <c r="Q64" s="215">
        <v>0</v>
      </c>
      <c r="R64" s="216">
        <v>0</v>
      </c>
      <c r="S64" s="211"/>
      <c r="T64" s="217" t="str">
        <f t="shared" si="2"/>
        <v>DNS</v>
      </c>
      <c r="U64" s="218" t="str">
        <f t="shared" si="75"/>
        <v/>
      </c>
      <c r="V64" s="219" t="str">
        <f t="shared" si="64"/>
        <v>=</v>
      </c>
      <c r="W64" s="220">
        <f t="shared" si="39"/>
        <v>62</v>
      </c>
      <c r="X64" s="221">
        <v>52</v>
      </c>
      <c r="Y64" s="222" t="str">
        <f t="shared" si="72"/>
        <v/>
      </c>
      <c r="Z64" s="306"/>
      <c r="AA64" s="138" t="b">
        <f t="shared" si="76"/>
        <v>0</v>
      </c>
      <c r="AB64" s="38" t="b">
        <f t="shared" si="77"/>
        <v>0</v>
      </c>
      <c r="AC64" s="38" t="b">
        <f t="shared" si="78"/>
        <v>0</v>
      </c>
      <c r="AD64" s="39" t="str">
        <f t="shared" si="79"/>
        <v/>
      </c>
      <c r="AE64" s="40">
        <v>52</v>
      </c>
      <c r="AF64" s="41" t="s">
        <v>60</v>
      </c>
      <c r="AG64" s="42"/>
      <c r="AH64" s="156"/>
      <c r="AI64" s="151" t="b">
        <f t="shared" si="80"/>
        <v>0</v>
      </c>
      <c r="AJ64" s="152" t="str">
        <f t="shared" si="81"/>
        <v/>
      </c>
      <c r="AK64" s="153" t="str">
        <f t="shared" si="40"/>
        <v/>
      </c>
      <c r="AL64" s="154" t="str">
        <f t="shared" si="41"/>
        <v/>
      </c>
      <c r="AM64" s="155" t="str">
        <f t="shared" si="73"/>
        <v/>
      </c>
      <c r="AN64" s="155">
        <f t="shared" si="42"/>
        <v>78</v>
      </c>
      <c r="AO64" s="159"/>
      <c r="AP64" s="151" t="b">
        <f t="shared" si="82"/>
        <v>0</v>
      </c>
      <c r="AQ64" s="152" t="str">
        <f t="shared" si="43"/>
        <v/>
      </c>
      <c r="AR64" s="153" t="str">
        <f t="shared" si="44"/>
        <v/>
      </c>
      <c r="AS64" s="154" t="str">
        <f t="shared" si="45"/>
        <v/>
      </c>
      <c r="AT64" s="155" t="str">
        <f t="shared" si="74"/>
        <v/>
      </c>
      <c r="AU64" s="155">
        <f t="shared" si="46"/>
        <v>70</v>
      </c>
      <c r="AV64" s="159"/>
      <c r="AW64" s="153" t="b">
        <f t="shared" si="83"/>
        <v>0</v>
      </c>
      <c r="AX64" s="152" t="str">
        <f t="shared" si="84"/>
        <v/>
      </c>
      <c r="AY64" s="153" t="str">
        <f t="shared" si="47"/>
        <v/>
      </c>
      <c r="AZ64" s="154" t="str">
        <f t="shared" si="48"/>
        <v/>
      </c>
      <c r="BA64" s="155" t="str">
        <f t="shared" si="49"/>
        <v/>
      </c>
      <c r="BB64" s="155">
        <f t="shared" si="50"/>
        <v>80</v>
      </c>
      <c r="BC64" s="159"/>
      <c r="BD64" s="153" t="b">
        <f t="shared" si="85"/>
        <v>0</v>
      </c>
      <c r="BE64" s="152" t="str">
        <f t="shared" si="86"/>
        <v/>
      </c>
      <c r="BF64" s="153" t="str">
        <f t="shared" si="87"/>
        <v/>
      </c>
      <c r="BG64" s="154" t="str">
        <f t="shared" si="51"/>
        <v/>
      </c>
      <c r="BH64" s="155" t="str">
        <f t="shared" si="21"/>
        <v/>
      </c>
      <c r="BI64" s="155">
        <f t="shared" si="52"/>
        <v>79</v>
      </c>
      <c r="BJ64" s="68" t="str">
        <f t="shared" si="88"/>
        <v/>
      </c>
      <c r="BK64" s="13"/>
      <c r="BL64" s="113" t="str">
        <f t="shared" si="89"/>
        <v/>
      </c>
      <c r="BM64" s="7"/>
      <c r="BN64">
        <f>COUNTIF(J$13:K$50,"Esp")</f>
        <v>1</v>
      </c>
      <c r="BO64"/>
      <c r="BP64"/>
      <c r="BQ64" s="61"/>
      <c r="BR64" s="278" t="str">
        <f t="shared" si="90"/>
        <v>-</v>
      </c>
      <c r="BS64" s="279" t="str">
        <f t="shared" si="53"/>
        <v/>
      </c>
      <c r="BT64" s="280"/>
      <c r="BU64" s="278" t="str">
        <f t="shared" si="91"/>
        <v>-</v>
      </c>
      <c r="BV64" s="279" t="str">
        <f t="shared" si="54"/>
        <v/>
      </c>
      <c r="BX64" s="278" t="str">
        <f t="shared" si="92"/>
        <v>-</v>
      </c>
      <c r="BY64" s="279" t="str">
        <f t="shared" si="55"/>
        <v/>
      </c>
      <c r="CA64" s="278" t="str">
        <f t="shared" si="93"/>
        <v>-</v>
      </c>
      <c r="CB64" s="279" t="str">
        <f t="shared" si="56"/>
        <v/>
      </c>
      <c r="CD64" s="278" t="str">
        <f t="shared" si="94"/>
        <v>-</v>
      </c>
      <c r="CE64" s="279" t="str">
        <f t="shared" si="57"/>
        <v/>
      </c>
      <c r="CG64" s="278" t="str">
        <f t="shared" si="95"/>
        <v>-</v>
      </c>
      <c r="CH64" s="279" t="str">
        <f t="shared" si="58"/>
        <v/>
      </c>
      <c r="CJ64" s="278" t="str">
        <f t="shared" si="96"/>
        <v>-</v>
      </c>
      <c r="CK64" s="279" t="str">
        <f t="shared" si="59"/>
        <v/>
      </c>
      <c r="CM64" s="278" t="str">
        <f t="shared" si="97"/>
        <v>-</v>
      </c>
      <c r="CN64" s="279" t="str">
        <f t="shared" si="60"/>
        <v/>
      </c>
      <c r="CP64" s="278" t="str">
        <f t="shared" si="98"/>
        <v>-</v>
      </c>
      <c r="CQ64" s="279" t="str">
        <f t="shared" si="61"/>
        <v/>
      </c>
      <c r="CS64" s="278" t="str">
        <f t="shared" si="99"/>
        <v>X</v>
      </c>
      <c r="CT64" s="279" t="str">
        <f t="shared" si="62"/>
        <v/>
      </c>
      <c r="CU64" s="271"/>
      <c r="CV64" s="165"/>
      <c r="CW64" s="13"/>
      <c r="CX64"/>
      <c r="DA64"/>
    </row>
    <row r="65" spans="1:105" ht="20.25" x14ac:dyDescent="0.3">
      <c r="A65" s="13"/>
      <c r="B65" s="202">
        <v>53</v>
      </c>
      <c r="C65" s="203" t="str">
        <f t="shared" si="100"/>
        <v>DNS</v>
      </c>
      <c r="D65" s="204" t="str">
        <f t="shared" si="34"/>
        <v/>
      </c>
      <c r="E65" s="205" t="str">
        <f t="shared" si="35"/>
        <v/>
      </c>
      <c r="F65" s="206" t="str">
        <f t="shared" si="36"/>
        <v/>
      </c>
      <c r="G65" s="206" t="str">
        <f t="shared" si="37"/>
        <v/>
      </c>
      <c r="H65" s="206"/>
      <c r="I65" s="253"/>
      <c r="J65" s="208"/>
      <c r="K65" s="209"/>
      <c r="L65" s="210"/>
      <c r="M65" s="212" t="s">
        <v>123</v>
      </c>
      <c r="N65" s="212"/>
      <c r="O65" s="213" t="str">
        <f t="shared" si="101"/>
        <v>X</v>
      </c>
      <c r="P65" s="214">
        <v>0</v>
      </c>
      <c r="Q65" s="215">
        <v>0</v>
      </c>
      <c r="R65" s="216">
        <v>0</v>
      </c>
      <c r="S65" s="211"/>
      <c r="T65" s="217" t="str">
        <f t="shared" si="2"/>
        <v>DNS</v>
      </c>
      <c r="U65" s="218" t="str">
        <f t="shared" si="75"/>
        <v/>
      </c>
      <c r="V65" s="219" t="str">
        <f t="shared" si="64"/>
        <v>=</v>
      </c>
      <c r="W65" s="220">
        <f t="shared" si="39"/>
        <v>62</v>
      </c>
      <c r="X65" s="221">
        <v>53</v>
      </c>
      <c r="Y65" s="222" t="str">
        <f t="shared" si="72"/>
        <v/>
      </c>
      <c r="Z65" s="306"/>
      <c r="AA65" s="138" t="b">
        <f t="shared" si="76"/>
        <v>0</v>
      </c>
      <c r="AB65" s="38" t="b">
        <f t="shared" si="77"/>
        <v>0</v>
      </c>
      <c r="AC65" s="38" t="b">
        <f t="shared" si="78"/>
        <v>0</v>
      </c>
      <c r="AD65" s="39" t="str">
        <f t="shared" si="79"/>
        <v/>
      </c>
      <c r="AE65" s="40">
        <v>53</v>
      </c>
      <c r="AF65" s="41" t="s">
        <v>61</v>
      </c>
      <c r="AG65" s="42"/>
      <c r="AH65" s="156"/>
      <c r="AI65" s="151" t="b">
        <f t="shared" si="80"/>
        <v>0</v>
      </c>
      <c r="AJ65" s="152" t="str">
        <f t="shared" si="81"/>
        <v/>
      </c>
      <c r="AK65" s="153" t="str">
        <f t="shared" si="40"/>
        <v/>
      </c>
      <c r="AL65" s="154" t="str">
        <f t="shared" si="41"/>
        <v/>
      </c>
      <c r="AM65" s="155" t="str">
        <f t="shared" si="73"/>
        <v/>
      </c>
      <c r="AN65" s="155">
        <f t="shared" si="42"/>
        <v>78</v>
      </c>
      <c r="AO65" s="159"/>
      <c r="AP65" s="151" t="b">
        <f t="shared" si="82"/>
        <v>0</v>
      </c>
      <c r="AQ65" s="152" t="str">
        <f t="shared" si="43"/>
        <v/>
      </c>
      <c r="AR65" s="153" t="str">
        <f t="shared" si="44"/>
        <v/>
      </c>
      <c r="AS65" s="154" t="str">
        <f t="shared" si="45"/>
        <v/>
      </c>
      <c r="AT65" s="155" t="str">
        <f t="shared" si="74"/>
        <v/>
      </c>
      <c r="AU65" s="155">
        <f t="shared" si="46"/>
        <v>70</v>
      </c>
      <c r="AV65" s="159"/>
      <c r="AW65" s="153" t="b">
        <f t="shared" si="83"/>
        <v>0</v>
      </c>
      <c r="AX65" s="152" t="str">
        <f t="shared" si="84"/>
        <v/>
      </c>
      <c r="AY65" s="153" t="str">
        <f t="shared" si="47"/>
        <v/>
      </c>
      <c r="AZ65" s="154" t="str">
        <f t="shared" si="48"/>
        <v/>
      </c>
      <c r="BA65" s="155" t="str">
        <f t="shared" si="49"/>
        <v/>
      </c>
      <c r="BB65" s="155">
        <f t="shared" si="50"/>
        <v>80</v>
      </c>
      <c r="BC65" s="159"/>
      <c r="BD65" s="153" t="b">
        <f t="shared" si="85"/>
        <v>0</v>
      </c>
      <c r="BE65" s="152" t="str">
        <f t="shared" si="86"/>
        <v/>
      </c>
      <c r="BF65" s="153" t="str">
        <f t="shared" si="87"/>
        <v/>
      </c>
      <c r="BG65" s="154" t="str">
        <f t="shared" si="51"/>
        <v/>
      </c>
      <c r="BH65" s="155" t="str">
        <f t="shared" si="21"/>
        <v/>
      </c>
      <c r="BI65" s="155">
        <f t="shared" si="52"/>
        <v>79</v>
      </c>
      <c r="BJ65" s="68" t="str">
        <f t="shared" si="88"/>
        <v/>
      </c>
      <c r="BK65" s="13"/>
      <c r="BL65" s="113" t="str">
        <f t="shared" si="89"/>
        <v/>
      </c>
      <c r="BM65" s="7"/>
      <c r="BN65">
        <f>COUNTIF(J$13:K$50,"V-L")</f>
        <v>2</v>
      </c>
      <c r="BO65"/>
      <c r="BP65"/>
      <c r="BQ65" s="61"/>
      <c r="BR65" s="278" t="str">
        <f t="shared" si="90"/>
        <v>-</v>
      </c>
      <c r="BS65" s="279" t="str">
        <f t="shared" si="53"/>
        <v/>
      </c>
      <c r="BT65" s="280"/>
      <c r="BU65" s="278" t="str">
        <f t="shared" si="91"/>
        <v>-</v>
      </c>
      <c r="BV65" s="279" t="str">
        <f t="shared" si="54"/>
        <v/>
      </c>
      <c r="BX65" s="278" t="str">
        <f t="shared" si="92"/>
        <v>-</v>
      </c>
      <c r="BY65" s="279" t="str">
        <f t="shared" si="55"/>
        <v/>
      </c>
      <c r="CA65" s="278" t="str">
        <f t="shared" si="93"/>
        <v>-</v>
      </c>
      <c r="CB65" s="279" t="str">
        <f t="shared" si="56"/>
        <v/>
      </c>
      <c r="CD65" s="278" t="str">
        <f t="shared" si="94"/>
        <v>-</v>
      </c>
      <c r="CE65" s="279" t="str">
        <f t="shared" si="57"/>
        <v/>
      </c>
      <c r="CG65" s="278" t="str">
        <f t="shared" si="95"/>
        <v>-</v>
      </c>
      <c r="CH65" s="279" t="str">
        <f t="shared" si="58"/>
        <v/>
      </c>
      <c r="CJ65" s="278" t="str">
        <f t="shared" si="96"/>
        <v>-</v>
      </c>
      <c r="CK65" s="279" t="str">
        <f t="shared" si="59"/>
        <v/>
      </c>
      <c r="CM65" s="278" t="str">
        <f t="shared" si="97"/>
        <v>-</v>
      </c>
      <c r="CN65" s="279" t="str">
        <f t="shared" si="60"/>
        <v/>
      </c>
      <c r="CP65" s="278" t="str">
        <f t="shared" si="98"/>
        <v>-</v>
      </c>
      <c r="CQ65" s="279" t="str">
        <f t="shared" si="61"/>
        <v/>
      </c>
      <c r="CS65" s="278" t="str">
        <f t="shared" si="99"/>
        <v>X</v>
      </c>
      <c r="CT65" s="279" t="str">
        <f t="shared" si="62"/>
        <v/>
      </c>
      <c r="CU65" s="271"/>
      <c r="CV65" s="165"/>
      <c r="CW65" s="13"/>
      <c r="CX65"/>
      <c r="DA65"/>
    </row>
    <row r="66" spans="1:105" ht="20.25" x14ac:dyDescent="0.3">
      <c r="A66" s="13"/>
      <c r="B66" s="202">
        <v>54</v>
      </c>
      <c r="C66" s="203" t="str">
        <f t="shared" si="100"/>
        <v>DNS</v>
      </c>
      <c r="D66" s="204" t="str">
        <f t="shared" si="34"/>
        <v/>
      </c>
      <c r="E66" s="205" t="str">
        <f t="shared" si="35"/>
        <v/>
      </c>
      <c r="F66" s="206" t="str">
        <f t="shared" si="36"/>
        <v/>
      </c>
      <c r="G66" s="206" t="str">
        <f t="shared" si="37"/>
        <v/>
      </c>
      <c r="H66" s="206"/>
      <c r="I66" s="253"/>
      <c r="J66" s="208"/>
      <c r="K66" s="209"/>
      <c r="L66" s="210"/>
      <c r="M66" s="212" t="s">
        <v>123</v>
      </c>
      <c r="N66" s="212"/>
      <c r="O66" s="213" t="str">
        <f t="shared" si="101"/>
        <v>X</v>
      </c>
      <c r="P66" s="214">
        <v>0</v>
      </c>
      <c r="Q66" s="215">
        <v>0</v>
      </c>
      <c r="R66" s="216">
        <v>0</v>
      </c>
      <c r="S66" s="211"/>
      <c r="T66" s="217" t="str">
        <f t="shared" si="2"/>
        <v>DNS</v>
      </c>
      <c r="U66" s="218" t="str">
        <f t="shared" si="75"/>
        <v/>
      </c>
      <c r="V66" s="219" t="str">
        <f t="shared" si="64"/>
        <v>=</v>
      </c>
      <c r="W66" s="220">
        <f t="shared" si="39"/>
        <v>62</v>
      </c>
      <c r="X66" s="221">
        <v>54</v>
      </c>
      <c r="Y66" s="222" t="str">
        <f t="shared" si="72"/>
        <v/>
      </c>
      <c r="Z66" s="306"/>
      <c r="AA66" s="138" t="b">
        <f t="shared" si="76"/>
        <v>0</v>
      </c>
      <c r="AB66" s="38" t="b">
        <f t="shared" si="77"/>
        <v>0</v>
      </c>
      <c r="AC66" s="38" t="b">
        <f t="shared" si="78"/>
        <v>0</v>
      </c>
      <c r="AD66" s="39" t="str">
        <f t="shared" si="79"/>
        <v/>
      </c>
      <c r="AE66" s="40">
        <v>54</v>
      </c>
      <c r="AF66" s="41" t="s">
        <v>62</v>
      </c>
      <c r="AG66" s="42"/>
      <c r="AH66" s="156"/>
      <c r="AI66" s="151" t="b">
        <f t="shared" si="80"/>
        <v>0</v>
      </c>
      <c r="AJ66" s="152" t="str">
        <f t="shared" si="81"/>
        <v/>
      </c>
      <c r="AK66" s="153" t="str">
        <f t="shared" si="40"/>
        <v/>
      </c>
      <c r="AL66" s="154" t="str">
        <f t="shared" si="41"/>
        <v/>
      </c>
      <c r="AM66" s="155" t="str">
        <f t="shared" si="73"/>
        <v/>
      </c>
      <c r="AN66" s="155">
        <f t="shared" si="42"/>
        <v>78</v>
      </c>
      <c r="AO66" s="159"/>
      <c r="AP66" s="151" t="b">
        <f t="shared" si="82"/>
        <v>0</v>
      </c>
      <c r="AQ66" s="152" t="str">
        <f t="shared" si="43"/>
        <v/>
      </c>
      <c r="AR66" s="153" t="str">
        <f t="shared" si="44"/>
        <v/>
      </c>
      <c r="AS66" s="154" t="str">
        <f t="shared" si="45"/>
        <v/>
      </c>
      <c r="AT66" s="155" t="str">
        <f t="shared" si="74"/>
        <v/>
      </c>
      <c r="AU66" s="155">
        <f t="shared" si="46"/>
        <v>70</v>
      </c>
      <c r="AV66" s="159"/>
      <c r="AW66" s="153" t="b">
        <f t="shared" si="83"/>
        <v>0</v>
      </c>
      <c r="AX66" s="152" t="str">
        <f t="shared" si="84"/>
        <v/>
      </c>
      <c r="AY66" s="153" t="str">
        <f t="shared" si="47"/>
        <v/>
      </c>
      <c r="AZ66" s="154" t="str">
        <f t="shared" si="48"/>
        <v/>
      </c>
      <c r="BA66" s="155" t="str">
        <f t="shared" si="49"/>
        <v/>
      </c>
      <c r="BB66" s="155">
        <f t="shared" si="50"/>
        <v>80</v>
      </c>
      <c r="BC66" s="159"/>
      <c r="BD66" s="153" t="b">
        <f t="shared" si="85"/>
        <v>0</v>
      </c>
      <c r="BE66" s="152" t="str">
        <f t="shared" si="86"/>
        <v/>
      </c>
      <c r="BF66" s="153" t="str">
        <f t="shared" si="87"/>
        <v/>
      </c>
      <c r="BG66" s="154" t="str">
        <f t="shared" si="51"/>
        <v/>
      </c>
      <c r="BH66" s="155" t="str">
        <f t="shared" si="21"/>
        <v/>
      </c>
      <c r="BI66" s="155">
        <f t="shared" si="52"/>
        <v>79</v>
      </c>
      <c r="BJ66" s="68" t="str">
        <f t="shared" si="88"/>
        <v/>
      </c>
      <c r="BK66" s="13"/>
      <c r="BL66" s="113" t="str">
        <f t="shared" si="89"/>
        <v/>
      </c>
      <c r="BM66" s="7"/>
      <c r="BN66">
        <f>COUNTIF(J$13:K$50,"Jv")</f>
        <v>1</v>
      </c>
      <c r="BO66"/>
      <c r="BP66"/>
      <c r="BQ66" s="61"/>
      <c r="BR66" s="278" t="str">
        <f t="shared" si="90"/>
        <v>-</v>
      </c>
      <c r="BS66" s="279" t="str">
        <f t="shared" si="53"/>
        <v/>
      </c>
      <c r="BT66" s="280"/>
      <c r="BU66" s="278" t="str">
        <f t="shared" si="91"/>
        <v>-</v>
      </c>
      <c r="BV66" s="279" t="str">
        <f t="shared" si="54"/>
        <v/>
      </c>
      <c r="BX66" s="278" t="str">
        <f t="shared" si="92"/>
        <v>-</v>
      </c>
      <c r="BY66" s="279" t="str">
        <f t="shared" si="55"/>
        <v/>
      </c>
      <c r="CA66" s="278" t="str">
        <f t="shared" si="93"/>
        <v>-</v>
      </c>
      <c r="CB66" s="279" t="str">
        <f t="shared" si="56"/>
        <v/>
      </c>
      <c r="CD66" s="278" t="str">
        <f t="shared" si="94"/>
        <v>-</v>
      </c>
      <c r="CE66" s="279" t="str">
        <f t="shared" si="57"/>
        <v/>
      </c>
      <c r="CG66" s="278" t="str">
        <f t="shared" si="95"/>
        <v>-</v>
      </c>
      <c r="CH66" s="279" t="str">
        <f t="shared" si="58"/>
        <v/>
      </c>
      <c r="CJ66" s="278" t="str">
        <f t="shared" si="96"/>
        <v>-</v>
      </c>
      <c r="CK66" s="279" t="str">
        <f t="shared" si="59"/>
        <v/>
      </c>
      <c r="CM66" s="278" t="str">
        <f t="shared" si="97"/>
        <v>-</v>
      </c>
      <c r="CN66" s="279" t="str">
        <f t="shared" si="60"/>
        <v/>
      </c>
      <c r="CP66" s="278" t="str">
        <f t="shared" si="98"/>
        <v>-</v>
      </c>
      <c r="CQ66" s="279" t="str">
        <f t="shared" si="61"/>
        <v/>
      </c>
      <c r="CS66" s="278" t="str">
        <f t="shared" si="99"/>
        <v>X</v>
      </c>
      <c r="CT66" s="279" t="str">
        <f t="shared" si="62"/>
        <v/>
      </c>
      <c r="CU66" s="271"/>
      <c r="CV66" s="165"/>
      <c r="CW66" s="13"/>
      <c r="CX66"/>
      <c r="DA66"/>
    </row>
    <row r="67" spans="1:105" ht="20.25" x14ac:dyDescent="0.3">
      <c r="A67" s="13"/>
      <c r="B67" s="202">
        <v>55</v>
      </c>
      <c r="C67" s="203" t="str">
        <f t="shared" si="100"/>
        <v>DNS</v>
      </c>
      <c r="D67" s="204" t="str">
        <f t="shared" si="34"/>
        <v/>
      </c>
      <c r="E67" s="205" t="str">
        <f t="shared" si="35"/>
        <v/>
      </c>
      <c r="F67" s="206" t="str">
        <f t="shared" si="36"/>
        <v/>
      </c>
      <c r="G67" s="206" t="str">
        <f t="shared" si="37"/>
        <v/>
      </c>
      <c r="H67" s="206"/>
      <c r="I67" s="253"/>
      <c r="J67" s="208"/>
      <c r="K67" s="209"/>
      <c r="L67" s="210"/>
      <c r="M67" s="212" t="s">
        <v>123</v>
      </c>
      <c r="N67" s="212"/>
      <c r="O67" s="213" t="str">
        <f t="shared" si="101"/>
        <v>X</v>
      </c>
      <c r="P67" s="214">
        <v>0</v>
      </c>
      <c r="Q67" s="215">
        <v>0</v>
      </c>
      <c r="R67" s="216">
        <v>0</v>
      </c>
      <c r="S67" s="211"/>
      <c r="T67" s="217" t="str">
        <f t="shared" si="2"/>
        <v>DNS</v>
      </c>
      <c r="U67" s="218" t="str">
        <f t="shared" si="75"/>
        <v/>
      </c>
      <c r="V67" s="219" t="str">
        <f t="shared" si="64"/>
        <v>=</v>
      </c>
      <c r="W67" s="220">
        <f t="shared" si="39"/>
        <v>62</v>
      </c>
      <c r="X67" s="221">
        <v>55</v>
      </c>
      <c r="Y67" s="222" t="str">
        <f t="shared" ref="Y67:Y92" si="102">IF(O67=0,"",IF(O67&lt;$R$1,"RECORD!",((IF(AND(K67="F",O67&lt;$R$2),"RECORD!",((IF(AND(OR(J67="Jv",J67="J"),(O67&lt;$P$3)),"RECORD!",(IF(AND(OR(J67="Jv",J67="J"),(O67&lt;$P$4),K67="F"),"RECORD!",""))))))))))</f>
        <v/>
      </c>
      <c r="Z67" s="306"/>
      <c r="AA67" s="138" t="b">
        <f t="shared" si="76"/>
        <v>0</v>
      </c>
      <c r="AB67" s="38" t="b">
        <f t="shared" si="77"/>
        <v>0</v>
      </c>
      <c r="AC67" s="38" t="b">
        <f t="shared" si="78"/>
        <v>0</v>
      </c>
      <c r="AD67" s="39" t="str">
        <f t="shared" si="79"/>
        <v/>
      </c>
      <c r="AE67" s="40">
        <v>55</v>
      </c>
      <c r="AF67" s="41" t="s">
        <v>63</v>
      </c>
      <c r="AG67" s="42"/>
      <c r="AH67" s="156"/>
      <c r="AI67" s="151" t="b">
        <f t="shared" si="80"/>
        <v>0</v>
      </c>
      <c r="AJ67" s="152" t="str">
        <f t="shared" si="81"/>
        <v/>
      </c>
      <c r="AK67" s="153" t="str">
        <f t="shared" si="40"/>
        <v/>
      </c>
      <c r="AL67" s="154" t="str">
        <f t="shared" si="41"/>
        <v/>
      </c>
      <c r="AM67" s="155" t="str">
        <f t="shared" si="73"/>
        <v/>
      </c>
      <c r="AN67" s="155">
        <f t="shared" si="42"/>
        <v>78</v>
      </c>
      <c r="AO67" s="159"/>
      <c r="AP67" s="151" t="b">
        <f t="shared" si="82"/>
        <v>0</v>
      </c>
      <c r="AQ67" s="152" t="str">
        <f t="shared" si="43"/>
        <v/>
      </c>
      <c r="AR67" s="153" t="str">
        <f t="shared" si="44"/>
        <v/>
      </c>
      <c r="AS67" s="154" t="str">
        <f t="shared" si="45"/>
        <v/>
      </c>
      <c r="AT67" s="155" t="str">
        <f t="shared" si="74"/>
        <v/>
      </c>
      <c r="AU67" s="155">
        <f t="shared" si="46"/>
        <v>70</v>
      </c>
      <c r="AV67" s="159"/>
      <c r="AW67" s="153" t="b">
        <f t="shared" si="83"/>
        <v>0</v>
      </c>
      <c r="AX67" s="152" t="str">
        <f t="shared" si="84"/>
        <v/>
      </c>
      <c r="AY67" s="153" t="str">
        <f t="shared" si="47"/>
        <v/>
      </c>
      <c r="AZ67" s="154" t="str">
        <f t="shared" si="48"/>
        <v/>
      </c>
      <c r="BA67" s="155" t="str">
        <f t="shared" si="49"/>
        <v/>
      </c>
      <c r="BB67" s="155">
        <f t="shared" si="50"/>
        <v>80</v>
      </c>
      <c r="BC67" s="159"/>
      <c r="BD67" s="153" t="b">
        <f t="shared" si="85"/>
        <v>0</v>
      </c>
      <c r="BE67" s="152" t="str">
        <f t="shared" si="86"/>
        <v/>
      </c>
      <c r="BF67" s="153" t="str">
        <f t="shared" si="87"/>
        <v/>
      </c>
      <c r="BG67" s="154" t="str">
        <f t="shared" si="51"/>
        <v/>
      </c>
      <c r="BH67" s="155" t="str">
        <f t="shared" si="21"/>
        <v/>
      </c>
      <c r="BI67" s="155">
        <f t="shared" si="52"/>
        <v>79</v>
      </c>
      <c r="BJ67" s="68" t="str">
        <f t="shared" si="88"/>
        <v/>
      </c>
      <c r="BK67" s="13"/>
      <c r="BL67" s="113" t="str">
        <f t="shared" si="89"/>
        <v/>
      </c>
      <c r="BM67" s="7"/>
      <c r="BN67">
        <f>COUNTIF(J$13:K$50,"L")</f>
        <v>0</v>
      </c>
      <c r="BO67"/>
      <c r="BP67"/>
      <c r="BQ67" s="61"/>
      <c r="BR67" s="278" t="str">
        <f t="shared" si="90"/>
        <v>-</v>
      </c>
      <c r="BS67" s="279" t="str">
        <f t="shared" si="53"/>
        <v/>
      </c>
      <c r="BT67" s="280"/>
      <c r="BU67" s="278" t="str">
        <f t="shared" si="91"/>
        <v>-</v>
      </c>
      <c r="BV67" s="279" t="str">
        <f t="shared" si="54"/>
        <v/>
      </c>
      <c r="BX67" s="278" t="str">
        <f t="shared" si="92"/>
        <v>-</v>
      </c>
      <c r="BY67" s="279" t="str">
        <f t="shared" si="55"/>
        <v/>
      </c>
      <c r="CA67" s="278" t="str">
        <f t="shared" si="93"/>
        <v>-</v>
      </c>
      <c r="CB67" s="279" t="str">
        <f t="shared" si="56"/>
        <v/>
      </c>
      <c r="CD67" s="278" t="str">
        <f t="shared" si="94"/>
        <v>-</v>
      </c>
      <c r="CE67" s="279" t="str">
        <f t="shared" si="57"/>
        <v/>
      </c>
      <c r="CG67" s="278" t="str">
        <f t="shared" si="95"/>
        <v>-</v>
      </c>
      <c r="CH67" s="279" t="str">
        <f t="shared" si="58"/>
        <v/>
      </c>
      <c r="CJ67" s="278" t="str">
        <f t="shared" si="96"/>
        <v>-</v>
      </c>
      <c r="CK67" s="279" t="str">
        <f t="shared" si="59"/>
        <v/>
      </c>
      <c r="CM67" s="278" t="str">
        <f t="shared" si="97"/>
        <v>-</v>
      </c>
      <c r="CN67" s="279" t="str">
        <f t="shared" si="60"/>
        <v/>
      </c>
      <c r="CP67" s="278" t="str">
        <f t="shared" si="98"/>
        <v>-</v>
      </c>
      <c r="CQ67" s="279" t="str">
        <f t="shared" si="61"/>
        <v/>
      </c>
      <c r="CS67" s="278" t="str">
        <f t="shared" si="99"/>
        <v>X</v>
      </c>
      <c r="CT67" s="279" t="str">
        <f t="shared" si="62"/>
        <v/>
      </c>
      <c r="CU67" s="271"/>
      <c r="CV67" s="165"/>
      <c r="CW67" s="13"/>
      <c r="CX67"/>
      <c r="DA67"/>
    </row>
    <row r="68" spans="1:105" ht="20.25" x14ac:dyDescent="0.3">
      <c r="A68" s="13"/>
      <c r="B68" s="202">
        <v>56</v>
      </c>
      <c r="C68" s="203" t="str">
        <f t="shared" si="100"/>
        <v>DNS</v>
      </c>
      <c r="D68" s="204" t="str">
        <f t="shared" si="34"/>
        <v/>
      </c>
      <c r="E68" s="205" t="str">
        <f t="shared" si="35"/>
        <v/>
      </c>
      <c r="F68" s="206" t="str">
        <f t="shared" si="36"/>
        <v/>
      </c>
      <c r="G68" s="206" t="str">
        <f t="shared" si="37"/>
        <v/>
      </c>
      <c r="H68" s="206"/>
      <c r="I68" s="253"/>
      <c r="J68" s="208"/>
      <c r="K68" s="209"/>
      <c r="L68" s="210"/>
      <c r="M68" s="212" t="s">
        <v>123</v>
      </c>
      <c r="N68" s="212"/>
      <c r="O68" s="213" t="str">
        <f t="shared" si="101"/>
        <v>X</v>
      </c>
      <c r="P68" s="214">
        <v>0</v>
      </c>
      <c r="Q68" s="215">
        <v>0</v>
      </c>
      <c r="R68" s="216">
        <v>0</v>
      </c>
      <c r="S68" s="211"/>
      <c r="T68" s="217" t="str">
        <f t="shared" si="2"/>
        <v>DNS</v>
      </c>
      <c r="U68" s="218" t="str">
        <f t="shared" si="75"/>
        <v/>
      </c>
      <c r="V68" s="219" t="str">
        <f t="shared" si="64"/>
        <v>=</v>
      </c>
      <c r="W68" s="220">
        <f t="shared" si="39"/>
        <v>62</v>
      </c>
      <c r="X68" s="221">
        <v>56</v>
      </c>
      <c r="Y68" s="222" t="str">
        <f t="shared" si="102"/>
        <v/>
      </c>
      <c r="Z68" s="306"/>
      <c r="AA68" s="138" t="b">
        <f t="shared" si="76"/>
        <v>0</v>
      </c>
      <c r="AB68" s="38" t="b">
        <f t="shared" si="77"/>
        <v>0</v>
      </c>
      <c r="AC68" s="38" t="b">
        <f t="shared" si="78"/>
        <v>0</v>
      </c>
      <c r="AD68" s="39" t="str">
        <f t="shared" si="79"/>
        <v/>
      </c>
      <c r="AE68" s="40">
        <v>56</v>
      </c>
      <c r="AF68" s="41" t="s">
        <v>64</v>
      </c>
      <c r="AG68" s="42"/>
      <c r="AH68" s="156"/>
      <c r="AI68" s="151" t="b">
        <f t="shared" si="80"/>
        <v>0</v>
      </c>
      <c r="AJ68" s="152" t="str">
        <f t="shared" si="81"/>
        <v/>
      </c>
      <c r="AK68" s="153" t="str">
        <f t="shared" si="40"/>
        <v/>
      </c>
      <c r="AL68" s="154" t="str">
        <f t="shared" si="41"/>
        <v/>
      </c>
      <c r="AM68" s="155" t="str">
        <f t="shared" si="73"/>
        <v/>
      </c>
      <c r="AN68" s="155">
        <f t="shared" si="42"/>
        <v>78</v>
      </c>
      <c r="AO68" s="159"/>
      <c r="AP68" s="151" t="b">
        <f t="shared" si="82"/>
        <v>0</v>
      </c>
      <c r="AQ68" s="152" t="str">
        <f t="shared" si="43"/>
        <v/>
      </c>
      <c r="AR68" s="153" t="str">
        <f t="shared" si="44"/>
        <v/>
      </c>
      <c r="AS68" s="154" t="str">
        <f t="shared" si="45"/>
        <v/>
      </c>
      <c r="AT68" s="155" t="str">
        <f t="shared" si="74"/>
        <v/>
      </c>
      <c r="AU68" s="155">
        <f t="shared" si="46"/>
        <v>70</v>
      </c>
      <c r="AV68" s="159"/>
      <c r="AW68" s="153" t="b">
        <f t="shared" si="83"/>
        <v>0</v>
      </c>
      <c r="AX68" s="152" t="str">
        <f t="shared" si="84"/>
        <v/>
      </c>
      <c r="AY68" s="153" t="str">
        <f t="shared" si="47"/>
        <v/>
      </c>
      <c r="AZ68" s="154" t="str">
        <f t="shared" si="48"/>
        <v/>
      </c>
      <c r="BA68" s="155" t="str">
        <f t="shared" si="49"/>
        <v/>
      </c>
      <c r="BB68" s="155">
        <f t="shared" si="50"/>
        <v>80</v>
      </c>
      <c r="BC68" s="159"/>
      <c r="BD68" s="153" t="b">
        <f t="shared" si="85"/>
        <v>0</v>
      </c>
      <c r="BE68" s="152" t="str">
        <f t="shared" si="86"/>
        <v/>
      </c>
      <c r="BF68" s="153" t="str">
        <f t="shared" si="87"/>
        <v/>
      </c>
      <c r="BG68" s="154" t="str">
        <f t="shared" si="51"/>
        <v/>
      </c>
      <c r="BH68" s="155" t="str">
        <f t="shared" si="21"/>
        <v/>
      </c>
      <c r="BI68" s="155">
        <f t="shared" si="52"/>
        <v>79</v>
      </c>
      <c r="BJ68" s="68" t="str">
        <f t="shared" si="88"/>
        <v/>
      </c>
      <c r="BK68" s="13"/>
      <c r="BL68" s="113" t="str">
        <f t="shared" si="89"/>
        <v/>
      </c>
      <c r="BM68" s="7"/>
      <c r="BN68"/>
      <c r="BO68"/>
      <c r="BP68"/>
      <c r="BQ68" s="61"/>
      <c r="BR68" s="278" t="str">
        <f t="shared" si="90"/>
        <v>-</v>
      </c>
      <c r="BS68" s="279" t="str">
        <f t="shared" si="53"/>
        <v/>
      </c>
      <c r="BT68" s="280"/>
      <c r="BU68" s="278" t="str">
        <f t="shared" si="91"/>
        <v>-</v>
      </c>
      <c r="BV68" s="279" t="str">
        <f t="shared" si="54"/>
        <v/>
      </c>
      <c r="BX68" s="278" t="str">
        <f t="shared" si="92"/>
        <v>-</v>
      </c>
      <c r="BY68" s="279" t="str">
        <f t="shared" si="55"/>
        <v/>
      </c>
      <c r="CA68" s="278" t="str">
        <f t="shared" si="93"/>
        <v>-</v>
      </c>
      <c r="CB68" s="279" t="str">
        <f t="shared" si="56"/>
        <v/>
      </c>
      <c r="CD68" s="278" t="str">
        <f t="shared" si="94"/>
        <v>-</v>
      </c>
      <c r="CE68" s="279" t="str">
        <f t="shared" si="57"/>
        <v/>
      </c>
      <c r="CG68" s="278" t="str">
        <f t="shared" si="95"/>
        <v>-</v>
      </c>
      <c r="CH68" s="279" t="str">
        <f t="shared" si="58"/>
        <v/>
      </c>
      <c r="CJ68" s="278" t="str">
        <f t="shared" si="96"/>
        <v>-</v>
      </c>
      <c r="CK68" s="279" t="str">
        <f t="shared" si="59"/>
        <v/>
      </c>
      <c r="CM68" s="278" t="str">
        <f t="shared" si="97"/>
        <v>-</v>
      </c>
      <c r="CN68" s="279" t="str">
        <f t="shared" si="60"/>
        <v/>
      </c>
      <c r="CP68" s="278" t="str">
        <f t="shared" si="98"/>
        <v>-</v>
      </c>
      <c r="CQ68" s="279" t="str">
        <f t="shared" si="61"/>
        <v/>
      </c>
      <c r="CS68" s="278" t="str">
        <f t="shared" si="99"/>
        <v>X</v>
      </c>
      <c r="CT68" s="279" t="str">
        <f t="shared" si="62"/>
        <v/>
      </c>
      <c r="CU68" s="271"/>
      <c r="CV68" s="165"/>
      <c r="CW68" s="13"/>
      <c r="CX68"/>
      <c r="DA68"/>
    </row>
    <row r="69" spans="1:105" ht="20.25" x14ac:dyDescent="0.3">
      <c r="A69" s="13"/>
      <c r="B69" s="202">
        <v>57</v>
      </c>
      <c r="C69" s="203" t="str">
        <f t="shared" si="100"/>
        <v>DNS</v>
      </c>
      <c r="D69" s="204" t="str">
        <f t="shared" si="34"/>
        <v/>
      </c>
      <c r="E69" s="205" t="str">
        <f t="shared" si="35"/>
        <v/>
      </c>
      <c r="F69" s="206" t="str">
        <f t="shared" si="36"/>
        <v/>
      </c>
      <c r="G69" s="206" t="str">
        <f t="shared" si="37"/>
        <v/>
      </c>
      <c r="H69" s="206"/>
      <c r="I69" s="253"/>
      <c r="J69" s="208"/>
      <c r="K69" s="209"/>
      <c r="L69" s="210"/>
      <c r="M69" s="212" t="s">
        <v>123</v>
      </c>
      <c r="N69" s="212"/>
      <c r="O69" s="213" t="str">
        <f t="shared" si="101"/>
        <v>X</v>
      </c>
      <c r="P69" s="214">
        <v>0</v>
      </c>
      <c r="Q69" s="215">
        <v>0</v>
      </c>
      <c r="R69" s="216">
        <v>0</v>
      </c>
      <c r="S69" s="211"/>
      <c r="T69" s="217" t="str">
        <f t="shared" si="2"/>
        <v>DNS</v>
      </c>
      <c r="U69" s="218" t="str">
        <f t="shared" si="75"/>
        <v/>
      </c>
      <c r="V69" s="219" t="str">
        <f t="shared" si="64"/>
        <v>=</v>
      </c>
      <c r="W69" s="220">
        <f t="shared" si="39"/>
        <v>62</v>
      </c>
      <c r="X69" s="221">
        <v>57</v>
      </c>
      <c r="Y69" s="222" t="str">
        <f t="shared" si="102"/>
        <v/>
      </c>
      <c r="Z69" s="306"/>
      <c r="AA69" s="138" t="b">
        <f t="shared" si="76"/>
        <v>0</v>
      </c>
      <c r="AB69" s="38" t="b">
        <f t="shared" si="77"/>
        <v>0</v>
      </c>
      <c r="AC69" s="38" t="b">
        <f t="shared" si="78"/>
        <v>0</v>
      </c>
      <c r="AD69" s="39" t="str">
        <f t="shared" si="79"/>
        <v/>
      </c>
      <c r="AE69" s="40">
        <v>57</v>
      </c>
      <c r="AF69" s="41" t="s">
        <v>65</v>
      </c>
      <c r="AG69" s="42"/>
      <c r="AH69" s="156"/>
      <c r="AI69" s="151" t="b">
        <f t="shared" si="80"/>
        <v>0</v>
      </c>
      <c r="AJ69" s="152" t="str">
        <f t="shared" si="81"/>
        <v/>
      </c>
      <c r="AK69" s="153" t="str">
        <f t="shared" si="40"/>
        <v/>
      </c>
      <c r="AL69" s="154" t="str">
        <f t="shared" si="41"/>
        <v/>
      </c>
      <c r="AM69" s="155" t="str">
        <f t="shared" si="73"/>
        <v/>
      </c>
      <c r="AN69" s="155">
        <f t="shared" si="42"/>
        <v>78</v>
      </c>
      <c r="AO69" s="159"/>
      <c r="AP69" s="151" t="b">
        <f t="shared" si="82"/>
        <v>0</v>
      </c>
      <c r="AQ69" s="152" t="str">
        <f t="shared" si="43"/>
        <v/>
      </c>
      <c r="AR69" s="153" t="str">
        <f t="shared" si="44"/>
        <v/>
      </c>
      <c r="AS69" s="154" t="str">
        <f t="shared" si="45"/>
        <v/>
      </c>
      <c r="AT69" s="155" t="str">
        <f t="shared" si="74"/>
        <v/>
      </c>
      <c r="AU69" s="155">
        <f t="shared" si="46"/>
        <v>70</v>
      </c>
      <c r="AV69" s="159"/>
      <c r="AW69" s="153" t="b">
        <f t="shared" si="83"/>
        <v>0</v>
      </c>
      <c r="AX69" s="152" t="str">
        <f t="shared" si="84"/>
        <v/>
      </c>
      <c r="AY69" s="153" t="str">
        <f t="shared" si="47"/>
        <v/>
      </c>
      <c r="AZ69" s="154" t="str">
        <f t="shared" si="48"/>
        <v/>
      </c>
      <c r="BA69" s="155" t="str">
        <f t="shared" si="49"/>
        <v/>
      </c>
      <c r="BB69" s="155">
        <f t="shared" si="50"/>
        <v>80</v>
      </c>
      <c r="BC69" s="159"/>
      <c r="BD69" s="153" t="b">
        <f t="shared" si="85"/>
        <v>0</v>
      </c>
      <c r="BE69" s="152" t="str">
        <f t="shared" si="86"/>
        <v/>
      </c>
      <c r="BF69" s="153" t="str">
        <f t="shared" si="87"/>
        <v/>
      </c>
      <c r="BG69" s="154" t="str">
        <f t="shared" si="51"/>
        <v/>
      </c>
      <c r="BH69" s="155" t="str">
        <f t="shared" si="21"/>
        <v/>
      </c>
      <c r="BI69" s="155">
        <f t="shared" si="52"/>
        <v>79</v>
      </c>
      <c r="BJ69" s="68" t="str">
        <f t="shared" si="88"/>
        <v/>
      </c>
      <c r="BK69" s="13"/>
      <c r="BL69" s="113" t="str">
        <f t="shared" si="89"/>
        <v/>
      </c>
      <c r="BM69" s="7"/>
      <c r="BN69">
        <f>SUM(BN62:BN67)</f>
        <v>24</v>
      </c>
      <c r="BO69"/>
      <c r="BP69"/>
      <c r="BQ69" s="61"/>
      <c r="BR69" s="278" t="str">
        <f t="shared" si="90"/>
        <v>-</v>
      </c>
      <c r="BS69" s="279" t="str">
        <f t="shared" si="53"/>
        <v/>
      </c>
      <c r="BT69" s="280"/>
      <c r="BU69" s="278" t="str">
        <f t="shared" si="91"/>
        <v>-</v>
      </c>
      <c r="BV69" s="279" t="str">
        <f t="shared" si="54"/>
        <v/>
      </c>
      <c r="BX69" s="278" t="str">
        <f t="shared" si="92"/>
        <v>-</v>
      </c>
      <c r="BY69" s="279" t="str">
        <f t="shared" si="55"/>
        <v/>
      </c>
      <c r="CA69" s="278" t="str">
        <f t="shared" si="93"/>
        <v>-</v>
      </c>
      <c r="CB69" s="279" t="str">
        <f t="shared" si="56"/>
        <v/>
      </c>
      <c r="CD69" s="278" t="str">
        <f t="shared" si="94"/>
        <v>-</v>
      </c>
      <c r="CE69" s="279" t="str">
        <f t="shared" si="57"/>
        <v/>
      </c>
      <c r="CG69" s="278" t="str">
        <f t="shared" si="95"/>
        <v>-</v>
      </c>
      <c r="CH69" s="279" t="str">
        <f t="shared" si="58"/>
        <v/>
      </c>
      <c r="CJ69" s="278" t="str">
        <f t="shared" si="96"/>
        <v>-</v>
      </c>
      <c r="CK69" s="279" t="str">
        <f t="shared" si="59"/>
        <v/>
      </c>
      <c r="CM69" s="278" t="str">
        <f t="shared" si="97"/>
        <v>-</v>
      </c>
      <c r="CN69" s="279" t="str">
        <f t="shared" si="60"/>
        <v/>
      </c>
      <c r="CP69" s="278" t="str">
        <f t="shared" si="98"/>
        <v>-</v>
      </c>
      <c r="CQ69" s="279" t="str">
        <f t="shared" si="61"/>
        <v/>
      </c>
      <c r="CS69" s="278" t="str">
        <f t="shared" si="99"/>
        <v>X</v>
      </c>
      <c r="CT69" s="279" t="str">
        <f t="shared" si="62"/>
        <v/>
      </c>
      <c r="CU69" s="271"/>
      <c r="CV69" s="165"/>
      <c r="CW69" s="13"/>
      <c r="CX69"/>
      <c r="DA69"/>
    </row>
    <row r="70" spans="1:105" ht="20.25" x14ac:dyDescent="0.3">
      <c r="A70" s="13"/>
      <c r="B70" s="202">
        <v>58</v>
      </c>
      <c r="C70" s="203" t="str">
        <f t="shared" si="100"/>
        <v>DNS</v>
      </c>
      <c r="D70" s="204" t="str">
        <f t="shared" si="34"/>
        <v/>
      </c>
      <c r="E70" s="205" t="str">
        <f t="shared" si="35"/>
        <v/>
      </c>
      <c r="F70" s="206" t="str">
        <f t="shared" si="36"/>
        <v/>
      </c>
      <c r="G70" s="206" t="str">
        <f t="shared" si="37"/>
        <v/>
      </c>
      <c r="H70" s="206"/>
      <c r="I70" s="253"/>
      <c r="J70" s="208"/>
      <c r="K70" s="209"/>
      <c r="L70" s="210"/>
      <c r="M70" s="212" t="s">
        <v>123</v>
      </c>
      <c r="N70" s="212"/>
      <c r="O70" s="213" t="str">
        <f t="shared" si="101"/>
        <v>X</v>
      </c>
      <c r="P70" s="214">
        <v>0</v>
      </c>
      <c r="Q70" s="215">
        <v>0</v>
      </c>
      <c r="R70" s="216">
        <v>0</v>
      </c>
      <c r="S70" s="211"/>
      <c r="T70" s="217" t="str">
        <f t="shared" si="2"/>
        <v>DNS</v>
      </c>
      <c r="U70" s="218" t="str">
        <f t="shared" si="75"/>
        <v/>
      </c>
      <c r="V70" s="219" t="str">
        <f t="shared" si="64"/>
        <v>=</v>
      </c>
      <c r="W70" s="220">
        <f t="shared" si="39"/>
        <v>62</v>
      </c>
      <c r="X70" s="221">
        <v>58</v>
      </c>
      <c r="Y70" s="222" t="str">
        <f t="shared" si="102"/>
        <v/>
      </c>
      <c r="Z70" s="306"/>
      <c r="AA70" s="138" t="b">
        <f t="shared" si="76"/>
        <v>0</v>
      </c>
      <c r="AB70" s="38" t="b">
        <f t="shared" si="77"/>
        <v>0</v>
      </c>
      <c r="AC70" s="38" t="b">
        <f t="shared" si="78"/>
        <v>0</v>
      </c>
      <c r="AD70" s="39" t="str">
        <f t="shared" si="79"/>
        <v/>
      </c>
      <c r="AE70" s="40">
        <v>58</v>
      </c>
      <c r="AF70" s="41" t="s">
        <v>66</v>
      </c>
      <c r="AG70" s="42"/>
      <c r="AH70" s="156"/>
      <c r="AI70" s="151" t="b">
        <f t="shared" si="80"/>
        <v>0</v>
      </c>
      <c r="AJ70" s="152" t="str">
        <f t="shared" si="81"/>
        <v/>
      </c>
      <c r="AK70" s="153" t="str">
        <f t="shared" si="40"/>
        <v/>
      </c>
      <c r="AL70" s="154" t="str">
        <f t="shared" si="41"/>
        <v/>
      </c>
      <c r="AM70" s="155" t="str">
        <f t="shared" si="73"/>
        <v/>
      </c>
      <c r="AN70" s="155">
        <f t="shared" si="42"/>
        <v>78</v>
      </c>
      <c r="AO70" s="159"/>
      <c r="AP70" s="151" t="b">
        <f t="shared" si="82"/>
        <v>0</v>
      </c>
      <c r="AQ70" s="152" t="str">
        <f t="shared" si="43"/>
        <v/>
      </c>
      <c r="AR70" s="153" t="str">
        <f t="shared" si="44"/>
        <v/>
      </c>
      <c r="AS70" s="154" t="str">
        <f t="shared" si="45"/>
        <v/>
      </c>
      <c r="AT70" s="155" t="str">
        <f t="shared" si="74"/>
        <v/>
      </c>
      <c r="AU70" s="155">
        <f t="shared" si="46"/>
        <v>70</v>
      </c>
      <c r="AV70" s="159"/>
      <c r="AW70" s="153" t="b">
        <f t="shared" si="83"/>
        <v>0</v>
      </c>
      <c r="AX70" s="152" t="str">
        <f t="shared" si="84"/>
        <v/>
      </c>
      <c r="AY70" s="153" t="str">
        <f t="shared" si="47"/>
        <v/>
      </c>
      <c r="AZ70" s="154" t="str">
        <f t="shared" si="48"/>
        <v/>
      </c>
      <c r="BA70" s="155" t="str">
        <f t="shared" si="49"/>
        <v/>
      </c>
      <c r="BB70" s="155">
        <f t="shared" si="50"/>
        <v>80</v>
      </c>
      <c r="BC70" s="159"/>
      <c r="BD70" s="153" t="b">
        <f t="shared" si="85"/>
        <v>0</v>
      </c>
      <c r="BE70" s="152" t="str">
        <f t="shared" si="86"/>
        <v/>
      </c>
      <c r="BF70" s="153" t="str">
        <f t="shared" si="87"/>
        <v/>
      </c>
      <c r="BG70" s="154" t="str">
        <f t="shared" si="51"/>
        <v/>
      </c>
      <c r="BH70" s="155" t="str">
        <f t="shared" si="21"/>
        <v/>
      </c>
      <c r="BI70" s="155">
        <f t="shared" si="52"/>
        <v>79</v>
      </c>
      <c r="BJ70" s="68" t="str">
        <f t="shared" si="88"/>
        <v/>
      </c>
      <c r="BK70" s="13"/>
      <c r="BL70" s="113" t="str">
        <f t="shared" si="89"/>
        <v/>
      </c>
      <c r="BM70" s="7"/>
      <c r="BN70"/>
      <c r="BO70"/>
      <c r="BP70"/>
      <c r="BQ70" s="61"/>
      <c r="BR70" s="278" t="str">
        <f t="shared" si="90"/>
        <v>-</v>
      </c>
      <c r="BS70" s="279" t="str">
        <f t="shared" si="53"/>
        <v/>
      </c>
      <c r="BT70" s="280"/>
      <c r="BU70" s="278" t="str">
        <f t="shared" si="91"/>
        <v>-</v>
      </c>
      <c r="BV70" s="279" t="str">
        <f t="shared" si="54"/>
        <v/>
      </c>
      <c r="BX70" s="278" t="str">
        <f t="shared" si="92"/>
        <v>-</v>
      </c>
      <c r="BY70" s="279" t="str">
        <f t="shared" si="55"/>
        <v/>
      </c>
      <c r="CA70" s="278" t="str">
        <f t="shared" si="93"/>
        <v>-</v>
      </c>
      <c r="CB70" s="279" t="str">
        <f t="shared" si="56"/>
        <v/>
      </c>
      <c r="CD70" s="278" t="str">
        <f t="shared" si="94"/>
        <v>-</v>
      </c>
      <c r="CE70" s="279" t="str">
        <f t="shared" si="57"/>
        <v/>
      </c>
      <c r="CG70" s="278" t="str">
        <f t="shared" si="95"/>
        <v>-</v>
      </c>
      <c r="CH70" s="279" t="str">
        <f t="shared" si="58"/>
        <v/>
      </c>
      <c r="CJ70" s="278" t="str">
        <f t="shared" si="96"/>
        <v>-</v>
      </c>
      <c r="CK70" s="279" t="str">
        <f t="shared" si="59"/>
        <v/>
      </c>
      <c r="CM70" s="278" t="str">
        <f t="shared" si="97"/>
        <v>-</v>
      </c>
      <c r="CN70" s="279" t="str">
        <f t="shared" si="60"/>
        <v/>
      </c>
      <c r="CP70" s="278" t="str">
        <f t="shared" si="98"/>
        <v>-</v>
      </c>
      <c r="CQ70" s="279" t="str">
        <f t="shared" si="61"/>
        <v/>
      </c>
      <c r="CS70" s="278" t="str">
        <f t="shared" si="99"/>
        <v>X</v>
      </c>
      <c r="CT70" s="279" t="str">
        <f t="shared" si="62"/>
        <v/>
      </c>
      <c r="CU70" s="271"/>
      <c r="CV70" s="165"/>
      <c r="CW70" s="13"/>
      <c r="CX70"/>
      <c r="DA70"/>
    </row>
    <row r="71" spans="1:105" ht="20.25" x14ac:dyDescent="0.3">
      <c r="A71" s="13"/>
      <c r="B71" s="202">
        <v>59</v>
      </c>
      <c r="C71" s="203" t="str">
        <f t="shared" ref="C71:C90" si="103">T71</f>
        <v>DNS</v>
      </c>
      <c r="D71" s="204" t="str">
        <f t="shared" si="34"/>
        <v/>
      </c>
      <c r="E71" s="205" t="str">
        <f t="shared" si="35"/>
        <v/>
      </c>
      <c r="F71" s="206" t="str">
        <f t="shared" si="36"/>
        <v/>
      </c>
      <c r="G71" s="206" t="str">
        <f t="shared" si="37"/>
        <v/>
      </c>
      <c r="H71" s="206"/>
      <c r="I71" s="253"/>
      <c r="J71" s="208"/>
      <c r="K71" s="209"/>
      <c r="L71" s="210"/>
      <c r="M71" s="212" t="s">
        <v>123</v>
      </c>
      <c r="N71" s="212"/>
      <c r="O71" s="213" t="str">
        <f t="shared" si="101"/>
        <v>X</v>
      </c>
      <c r="P71" s="214">
        <v>0</v>
      </c>
      <c r="Q71" s="215">
        <v>0</v>
      </c>
      <c r="R71" s="216">
        <v>0</v>
      </c>
      <c r="S71" s="211"/>
      <c r="T71" s="217" t="str">
        <f t="shared" si="2"/>
        <v>DNS</v>
      </c>
      <c r="U71" s="218" t="str">
        <f t="shared" si="75"/>
        <v/>
      </c>
      <c r="V71" s="219" t="str">
        <f t="shared" ref="V71:V90" si="104">IF(U71="DNS","",(IF(U71="DNF","",(IF(W71&gt;1,"=","")))))</f>
        <v>=</v>
      </c>
      <c r="W71" s="220">
        <f t="shared" si="39"/>
        <v>62</v>
      </c>
      <c r="X71" s="221">
        <v>59</v>
      </c>
      <c r="Y71" s="222" t="str">
        <f t="shared" si="102"/>
        <v/>
      </c>
      <c r="Z71" s="306"/>
      <c r="AA71" s="138" t="b">
        <f t="shared" si="76"/>
        <v>0</v>
      </c>
      <c r="AB71" s="38" t="b">
        <f t="shared" si="77"/>
        <v>0</v>
      </c>
      <c r="AC71" s="38" t="b">
        <f t="shared" si="78"/>
        <v>0</v>
      </c>
      <c r="AD71" s="39" t="str">
        <f t="shared" si="79"/>
        <v/>
      </c>
      <c r="AE71" s="40">
        <v>59</v>
      </c>
      <c r="AF71" s="41" t="s">
        <v>67</v>
      </c>
      <c r="AG71" s="42"/>
      <c r="AH71" s="156"/>
      <c r="AI71" s="151" t="b">
        <f t="shared" si="80"/>
        <v>0</v>
      </c>
      <c r="AJ71" s="152" t="str">
        <f t="shared" si="81"/>
        <v/>
      </c>
      <c r="AK71" s="153" t="str">
        <f t="shared" si="40"/>
        <v/>
      </c>
      <c r="AL71" s="154" t="str">
        <f t="shared" si="41"/>
        <v/>
      </c>
      <c r="AM71" s="155" t="str">
        <f t="shared" si="73"/>
        <v/>
      </c>
      <c r="AN71" s="155">
        <f t="shared" si="42"/>
        <v>78</v>
      </c>
      <c r="AO71" s="159"/>
      <c r="AP71" s="151" t="b">
        <f t="shared" si="82"/>
        <v>0</v>
      </c>
      <c r="AQ71" s="152" t="str">
        <f t="shared" si="43"/>
        <v/>
      </c>
      <c r="AR71" s="153" t="str">
        <f t="shared" si="44"/>
        <v/>
      </c>
      <c r="AS71" s="154" t="str">
        <f t="shared" si="45"/>
        <v/>
      </c>
      <c r="AT71" s="155" t="str">
        <f t="shared" si="74"/>
        <v/>
      </c>
      <c r="AU71" s="155">
        <f t="shared" si="46"/>
        <v>70</v>
      </c>
      <c r="AV71" s="159"/>
      <c r="AW71" s="153" t="b">
        <f t="shared" si="83"/>
        <v>0</v>
      </c>
      <c r="AX71" s="152" t="str">
        <f t="shared" si="84"/>
        <v/>
      </c>
      <c r="AY71" s="153" t="str">
        <f t="shared" si="47"/>
        <v/>
      </c>
      <c r="AZ71" s="154" t="str">
        <f t="shared" si="48"/>
        <v/>
      </c>
      <c r="BA71" s="155" t="str">
        <f t="shared" si="49"/>
        <v/>
      </c>
      <c r="BB71" s="155">
        <f t="shared" si="50"/>
        <v>80</v>
      </c>
      <c r="BC71" s="159"/>
      <c r="BD71" s="153" t="b">
        <f t="shared" si="85"/>
        <v>0</v>
      </c>
      <c r="BE71" s="152" t="str">
        <f t="shared" si="86"/>
        <v/>
      </c>
      <c r="BF71" s="153" t="str">
        <f t="shared" si="87"/>
        <v/>
      </c>
      <c r="BG71" s="154" t="str">
        <f t="shared" si="51"/>
        <v/>
      </c>
      <c r="BH71" s="155" t="str">
        <f t="shared" si="21"/>
        <v/>
      </c>
      <c r="BI71" s="155">
        <f t="shared" si="52"/>
        <v>79</v>
      </c>
      <c r="BJ71" s="68" t="str">
        <f t="shared" si="88"/>
        <v/>
      </c>
      <c r="BK71" s="13"/>
      <c r="BL71" s="113" t="str">
        <f t="shared" si="89"/>
        <v/>
      </c>
      <c r="BM71" s="7"/>
      <c r="BN71"/>
      <c r="BO71"/>
      <c r="BP71"/>
      <c r="BQ71" s="61"/>
      <c r="BR71" s="278" t="str">
        <f t="shared" si="90"/>
        <v>-</v>
      </c>
      <c r="BS71" s="279" t="str">
        <f t="shared" si="53"/>
        <v/>
      </c>
      <c r="BT71" s="280"/>
      <c r="BU71" s="278" t="str">
        <f t="shared" si="91"/>
        <v>-</v>
      </c>
      <c r="BV71" s="279" t="str">
        <f t="shared" si="54"/>
        <v/>
      </c>
      <c r="BX71" s="278" t="str">
        <f t="shared" si="92"/>
        <v>-</v>
      </c>
      <c r="BY71" s="279" t="str">
        <f t="shared" si="55"/>
        <v/>
      </c>
      <c r="CA71" s="278" t="str">
        <f t="shared" si="93"/>
        <v>-</v>
      </c>
      <c r="CB71" s="279" t="str">
        <f t="shared" si="56"/>
        <v/>
      </c>
      <c r="CD71" s="278" t="str">
        <f t="shared" si="94"/>
        <v>-</v>
      </c>
      <c r="CE71" s="279" t="str">
        <f t="shared" si="57"/>
        <v/>
      </c>
      <c r="CG71" s="278" t="str">
        <f t="shared" si="95"/>
        <v>-</v>
      </c>
      <c r="CH71" s="279" t="str">
        <f t="shared" si="58"/>
        <v/>
      </c>
      <c r="CJ71" s="278" t="str">
        <f t="shared" si="96"/>
        <v>-</v>
      </c>
      <c r="CK71" s="279" t="str">
        <f t="shared" si="59"/>
        <v/>
      </c>
      <c r="CM71" s="278" t="str">
        <f t="shared" si="97"/>
        <v>-</v>
      </c>
      <c r="CN71" s="279" t="str">
        <f t="shared" si="60"/>
        <v/>
      </c>
      <c r="CP71" s="278" t="str">
        <f t="shared" si="98"/>
        <v>-</v>
      </c>
      <c r="CQ71" s="279" t="str">
        <f t="shared" si="61"/>
        <v/>
      </c>
      <c r="CS71" s="278" t="str">
        <f t="shared" si="99"/>
        <v>X</v>
      </c>
      <c r="CT71" s="279" t="str">
        <f t="shared" si="62"/>
        <v/>
      </c>
      <c r="CU71" s="271"/>
      <c r="CV71" s="165"/>
      <c r="CW71" s="13"/>
      <c r="CX71"/>
      <c r="DA71"/>
    </row>
    <row r="72" spans="1:105" ht="20.25" x14ac:dyDescent="0.3">
      <c r="A72" s="13"/>
      <c r="B72" s="226">
        <v>60</v>
      </c>
      <c r="C72" s="227" t="str">
        <f t="shared" si="103"/>
        <v>DNS</v>
      </c>
      <c r="D72" s="228" t="str">
        <f t="shared" si="34"/>
        <v/>
      </c>
      <c r="E72" s="296" t="str">
        <f t="shared" si="35"/>
        <v/>
      </c>
      <c r="F72" s="229" t="str">
        <f t="shared" si="36"/>
        <v/>
      </c>
      <c r="G72" s="297" t="str">
        <f t="shared" si="37"/>
        <v/>
      </c>
      <c r="H72" s="297"/>
      <c r="I72" s="254"/>
      <c r="J72" s="208"/>
      <c r="K72" s="209"/>
      <c r="L72" s="231"/>
      <c r="M72" s="232" t="s">
        <v>123</v>
      </c>
      <c r="N72" s="232"/>
      <c r="O72" s="213" t="str">
        <f t="shared" si="101"/>
        <v>X</v>
      </c>
      <c r="P72" s="233">
        <v>0</v>
      </c>
      <c r="Q72" s="215">
        <v>0</v>
      </c>
      <c r="R72" s="216">
        <v>0</v>
      </c>
      <c r="S72" s="250"/>
      <c r="T72" s="303" t="str">
        <f t="shared" si="2"/>
        <v>DNS</v>
      </c>
      <c r="U72" s="299" t="str">
        <f t="shared" si="75"/>
        <v/>
      </c>
      <c r="V72" s="234" t="str">
        <f t="shared" si="104"/>
        <v>=</v>
      </c>
      <c r="W72" s="235">
        <f t="shared" si="39"/>
        <v>62</v>
      </c>
      <c r="X72" s="236">
        <v>60</v>
      </c>
      <c r="Y72" s="268" t="str">
        <f t="shared" si="102"/>
        <v/>
      </c>
      <c r="Z72" s="306"/>
      <c r="AA72" s="138" t="b">
        <f t="shared" si="76"/>
        <v>0</v>
      </c>
      <c r="AB72" s="38" t="b">
        <f t="shared" si="77"/>
        <v>0</v>
      </c>
      <c r="AC72" s="38" t="b">
        <f t="shared" si="78"/>
        <v>0</v>
      </c>
      <c r="AD72" s="39" t="str">
        <f t="shared" si="79"/>
        <v/>
      </c>
      <c r="AE72" s="40">
        <v>60</v>
      </c>
      <c r="AF72" s="41" t="s">
        <v>68</v>
      </c>
      <c r="AG72" s="42"/>
      <c r="AH72" s="156"/>
      <c r="AI72" s="151" t="b">
        <f t="shared" si="80"/>
        <v>0</v>
      </c>
      <c r="AJ72" s="152" t="str">
        <f t="shared" si="81"/>
        <v/>
      </c>
      <c r="AK72" s="153" t="str">
        <f t="shared" si="40"/>
        <v/>
      </c>
      <c r="AL72" s="154" t="str">
        <f t="shared" si="41"/>
        <v/>
      </c>
      <c r="AM72" s="155" t="str">
        <f t="shared" si="73"/>
        <v/>
      </c>
      <c r="AN72" s="155">
        <f t="shared" si="42"/>
        <v>78</v>
      </c>
      <c r="AO72" s="159"/>
      <c r="AP72" s="151" t="b">
        <f t="shared" si="82"/>
        <v>0</v>
      </c>
      <c r="AQ72" s="152" t="str">
        <f t="shared" si="43"/>
        <v/>
      </c>
      <c r="AR72" s="153" t="str">
        <f t="shared" si="44"/>
        <v/>
      </c>
      <c r="AS72" s="154" t="str">
        <f t="shared" si="45"/>
        <v/>
      </c>
      <c r="AT72" s="155" t="str">
        <f t="shared" si="74"/>
        <v/>
      </c>
      <c r="AU72" s="155">
        <f t="shared" si="46"/>
        <v>70</v>
      </c>
      <c r="AV72" s="159"/>
      <c r="AW72" s="153" t="b">
        <f t="shared" si="83"/>
        <v>0</v>
      </c>
      <c r="AX72" s="152" t="str">
        <f t="shared" si="84"/>
        <v/>
      </c>
      <c r="AY72" s="153" t="str">
        <f t="shared" si="47"/>
        <v/>
      </c>
      <c r="AZ72" s="154" t="str">
        <f t="shared" si="48"/>
        <v/>
      </c>
      <c r="BA72" s="155" t="str">
        <f t="shared" si="49"/>
        <v/>
      </c>
      <c r="BB72" s="155">
        <f t="shared" si="50"/>
        <v>80</v>
      </c>
      <c r="BC72" s="159"/>
      <c r="BD72" s="153" t="b">
        <f t="shared" si="85"/>
        <v>0</v>
      </c>
      <c r="BE72" s="152" t="str">
        <f t="shared" si="86"/>
        <v/>
      </c>
      <c r="BF72" s="153" t="str">
        <f t="shared" si="87"/>
        <v/>
      </c>
      <c r="BG72" s="154" t="str">
        <f t="shared" si="51"/>
        <v/>
      </c>
      <c r="BH72" s="155" t="str">
        <f t="shared" si="21"/>
        <v/>
      </c>
      <c r="BI72" s="155">
        <f t="shared" si="52"/>
        <v>79</v>
      </c>
      <c r="BJ72" s="68" t="str">
        <f t="shared" si="88"/>
        <v/>
      </c>
      <c r="BK72" s="13"/>
      <c r="BL72" s="113" t="str">
        <f t="shared" si="89"/>
        <v/>
      </c>
      <c r="BM72" s="7"/>
      <c r="BN72"/>
      <c r="BO72"/>
      <c r="BP72"/>
      <c r="BQ72" s="61"/>
      <c r="BR72" s="278" t="str">
        <f t="shared" si="90"/>
        <v>-</v>
      </c>
      <c r="BS72" s="279" t="str">
        <f t="shared" si="53"/>
        <v/>
      </c>
      <c r="BT72" s="280"/>
      <c r="BU72" s="278" t="str">
        <f t="shared" si="91"/>
        <v>-</v>
      </c>
      <c r="BV72" s="279" t="str">
        <f t="shared" si="54"/>
        <v/>
      </c>
      <c r="BX72" s="278" t="str">
        <f t="shared" si="92"/>
        <v>-</v>
      </c>
      <c r="BY72" s="279" t="str">
        <f t="shared" si="55"/>
        <v/>
      </c>
      <c r="CA72" s="278" t="str">
        <f t="shared" si="93"/>
        <v>-</v>
      </c>
      <c r="CB72" s="279" t="str">
        <f t="shared" si="56"/>
        <v/>
      </c>
      <c r="CD72" s="278" t="str">
        <f t="shared" si="94"/>
        <v>-</v>
      </c>
      <c r="CE72" s="279" t="str">
        <f t="shared" si="57"/>
        <v/>
      </c>
      <c r="CG72" s="278" t="str">
        <f t="shared" si="95"/>
        <v>-</v>
      </c>
      <c r="CH72" s="279" t="str">
        <f t="shared" si="58"/>
        <v/>
      </c>
      <c r="CJ72" s="278" t="str">
        <f t="shared" si="96"/>
        <v>-</v>
      </c>
      <c r="CK72" s="279" t="str">
        <f t="shared" si="59"/>
        <v/>
      </c>
      <c r="CM72" s="278" t="str">
        <f t="shared" si="97"/>
        <v>-</v>
      </c>
      <c r="CN72" s="279" t="str">
        <f t="shared" si="60"/>
        <v/>
      </c>
      <c r="CP72" s="278" t="str">
        <f t="shared" si="98"/>
        <v>-</v>
      </c>
      <c r="CQ72" s="279" t="str">
        <f t="shared" si="61"/>
        <v/>
      </c>
      <c r="CS72" s="278" t="str">
        <f t="shared" si="99"/>
        <v>X</v>
      </c>
      <c r="CT72" s="279" t="str">
        <f t="shared" si="62"/>
        <v/>
      </c>
      <c r="CU72" s="271"/>
      <c r="CV72" s="165"/>
      <c r="CW72" s="13"/>
      <c r="CX72"/>
      <c r="DA72"/>
    </row>
    <row r="73" spans="1:105" ht="20.25" x14ac:dyDescent="0.3">
      <c r="A73" s="13"/>
      <c r="B73" s="255">
        <v>61</v>
      </c>
      <c r="C73" s="238" t="str">
        <f t="shared" si="103"/>
        <v>DNS</v>
      </c>
      <c r="D73" s="239" t="str">
        <f t="shared" si="34"/>
        <v/>
      </c>
      <c r="E73" s="298" t="str">
        <f t="shared" si="35"/>
        <v/>
      </c>
      <c r="F73" s="240" t="str">
        <f t="shared" si="36"/>
        <v/>
      </c>
      <c r="G73" s="192" t="str">
        <f t="shared" si="37"/>
        <v/>
      </c>
      <c r="H73" s="192"/>
      <c r="I73" s="241"/>
      <c r="J73" s="224"/>
      <c r="K73" s="225"/>
      <c r="L73" s="242"/>
      <c r="M73" s="243" t="s">
        <v>123</v>
      </c>
      <c r="N73" s="243"/>
      <c r="O73" s="213" t="str">
        <f t="shared" si="101"/>
        <v>X</v>
      </c>
      <c r="P73" s="244">
        <v>0</v>
      </c>
      <c r="Q73" s="245">
        <v>0</v>
      </c>
      <c r="R73" s="246">
        <v>0</v>
      </c>
      <c r="S73" s="251"/>
      <c r="T73" s="286" t="str">
        <f t="shared" si="2"/>
        <v>DNS</v>
      </c>
      <c r="U73" s="292" t="str">
        <f t="shared" si="75"/>
        <v/>
      </c>
      <c r="V73" s="247" t="str">
        <f t="shared" si="104"/>
        <v>=</v>
      </c>
      <c r="W73" s="248">
        <f t="shared" si="39"/>
        <v>62</v>
      </c>
      <c r="X73" s="256">
        <v>61</v>
      </c>
      <c r="Y73" s="269" t="str">
        <f t="shared" si="102"/>
        <v/>
      </c>
      <c r="Z73" s="306"/>
      <c r="AA73" s="138" t="b">
        <f t="shared" si="76"/>
        <v>0</v>
      </c>
      <c r="AB73" s="38" t="b">
        <f t="shared" si="77"/>
        <v>0</v>
      </c>
      <c r="AC73" s="38" t="b">
        <f t="shared" si="78"/>
        <v>0</v>
      </c>
      <c r="AD73" s="39" t="str">
        <f t="shared" si="79"/>
        <v/>
      </c>
      <c r="AE73" s="40">
        <v>61</v>
      </c>
      <c r="AF73" s="41" t="s">
        <v>80</v>
      </c>
      <c r="AG73" s="42"/>
      <c r="AH73" s="156"/>
      <c r="AI73" s="151" t="b">
        <f t="shared" si="80"/>
        <v>0</v>
      </c>
      <c r="AJ73" s="152" t="str">
        <f t="shared" si="81"/>
        <v/>
      </c>
      <c r="AK73" s="153" t="str">
        <f t="shared" si="40"/>
        <v/>
      </c>
      <c r="AL73" s="154" t="str">
        <f t="shared" si="41"/>
        <v/>
      </c>
      <c r="AM73" s="155" t="str">
        <f t="shared" ref="AM73:AM92" si="105">IF(AJ73="","",(IF(AN73&gt;1,"=","")))</f>
        <v/>
      </c>
      <c r="AN73" s="155">
        <f t="shared" si="42"/>
        <v>78</v>
      </c>
      <c r="AO73" s="159"/>
      <c r="AP73" s="151" t="b">
        <f t="shared" si="82"/>
        <v>0</v>
      </c>
      <c r="AQ73" s="152" t="str">
        <f t="shared" si="43"/>
        <v/>
      </c>
      <c r="AR73" s="153" t="str">
        <f t="shared" si="44"/>
        <v/>
      </c>
      <c r="AS73" s="154" t="str">
        <f t="shared" si="45"/>
        <v/>
      </c>
      <c r="AT73" s="155" t="str">
        <f t="shared" si="74"/>
        <v/>
      </c>
      <c r="AU73" s="155">
        <f t="shared" si="46"/>
        <v>70</v>
      </c>
      <c r="AV73" s="159"/>
      <c r="AW73" s="153" t="b">
        <f t="shared" si="83"/>
        <v>0</v>
      </c>
      <c r="AX73" s="152" t="str">
        <f t="shared" si="84"/>
        <v/>
      </c>
      <c r="AY73" s="153" t="str">
        <f t="shared" si="47"/>
        <v/>
      </c>
      <c r="AZ73" s="154" t="str">
        <f t="shared" si="48"/>
        <v/>
      </c>
      <c r="BA73" s="155" t="str">
        <f t="shared" si="49"/>
        <v/>
      </c>
      <c r="BB73" s="155">
        <f t="shared" si="50"/>
        <v>80</v>
      </c>
      <c r="BC73" s="159"/>
      <c r="BD73" s="153" t="b">
        <f t="shared" si="85"/>
        <v>0</v>
      </c>
      <c r="BE73" s="152" t="str">
        <f t="shared" si="86"/>
        <v/>
      </c>
      <c r="BF73" s="153" t="str">
        <f t="shared" si="87"/>
        <v/>
      </c>
      <c r="BG73" s="154" t="str">
        <f t="shared" si="51"/>
        <v/>
      </c>
      <c r="BH73" s="155" t="str">
        <f t="shared" si="21"/>
        <v/>
      </c>
      <c r="BI73" s="155">
        <f t="shared" si="52"/>
        <v>79</v>
      </c>
      <c r="BJ73" s="68" t="str">
        <f t="shared" si="88"/>
        <v/>
      </c>
      <c r="BK73" s="13"/>
      <c r="BL73" s="113" t="str">
        <f t="shared" si="89"/>
        <v/>
      </c>
      <c r="BM73" s="7"/>
      <c r="BN73"/>
      <c r="BO73"/>
      <c r="BP73"/>
      <c r="BQ73" s="61"/>
      <c r="BR73" s="278" t="str">
        <f t="shared" si="90"/>
        <v>-</v>
      </c>
      <c r="BS73" s="279" t="str">
        <f t="shared" si="53"/>
        <v/>
      </c>
      <c r="BT73" s="280"/>
      <c r="BU73" s="278" t="str">
        <f t="shared" si="91"/>
        <v>-</v>
      </c>
      <c r="BV73" s="279" t="str">
        <f t="shared" si="54"/>
        <v/>
      </c>
      <c r="BX73" s="278" t="str">
        <f t="shared" si="92"/>
        <v>-</v>
      </c>
      <c r="BY73" s="279" t="str">
        <f t="shared" si="55"/>
        <v/>
      </c>
      <c r="CA73" s="278" t="str">
        <f t="shared" si="93"/>
        <v>-</v>
      </c>
      <c r="CB73" s="279" t="str">
        <f t="shared" si="56"/>
        <v/>
      </c>
      <c r="CD73" s="278" t="str">
        <f t="shared" si="94"/>
        <v>-</v>
      </c>
      <c r="CE73" s="279" t="str">
        <f t="shared" si="57"/>
        <v/>
      </c>
      <c r="CG73" s="278" t="str">
        <f t="shared" si="95"/>
        <v>-</v>
      </c>
      <c r="CH73" s="279" t="str">
        <f t="shared" si="58"/>
        <v/>
      </c>
      <c r="CJ73" s="278" t="str">
        <f t="shared" si="96"/>
        <v>-</v>
      </c>
      <c r="CK73" s="279" t="str">
        <f t="shared" si="59"/>
        <v/>
      </c>
      <c r="CM73" s="278" t="str">
        <f t="shared" si="97"/>
        <v>-</v>
      </c>
      <c r="CN73" s="279" t="str">
        <f t="shared" si="60"/>
        <v/>
      </c>
      <c r="CP73" s="278" t="str">
        <f t="shared" si="98"/>
        <v>-</v>
      </c>
      <c r="CQ73" s="279" t="str">
        <f t="shared" si="61"/>
        <v/>
      </c>
      <c r="CS73" s="278" t="str">
        <f t="shared" si="99"/>
        <v>X</v>
      </c>
      <c r="CT73" s="279" t="str">
        <f t="shared" si="62"/>
        <v/>
      </c>
      <c r="CU73" s="271"/>
      <c r="CV73" s="165"/>
      <c r="CW73" s="13"/>
      <c r="CX73"/>
      <c r="DA73"/>
    </row>
    <row r="74" spans="1:105" ht="20.25" x14ac:dyDescent="0.3">
      <c r="A74" s="13"/>
      <c r="B74" s="257">
        <v>62</v>
      </c>
      <c r="C74" s="203" t="str">
        <f t="shared" si="103"/>
        <v>DNS</v>
      </c>
      <c r="D74" s="204" t="str">
        <f t="shared" si="34"/>
        <v/>
      </c>
      <c r="E74" s="205" t="str">
        <f t="shared" si="35"/>
        <v/>
      </c>
      <c r="F74" s="206" t="str">
        <f t="shared" si="36"/>
        <v/>
      </c>
      <c r="G74" s="206" t="str">
        <f t="shared" si="37"/>
        <v/>
      </c>
      <c r="H74" s="206"/>
      <c r="I74" s="207"/>
      <c r="J74" s="208"/>
      <c r="K74" s="209"/>
      <c r="L74" s="210"/>
      <c r="M74" s="212" t="s">
        <v>123</v>
      </c>
      <c r="N74" s="212"/>
      <c r="O74" s="213" t="str">
        <f t="shared" si="101"/>
        <v>X</v>
      </c>
      <c r="P74" s="214">
        <v>0</v>
      </c>
      <c r="Q74" s="215">
        <v>0</v>
      </c>
      <c r="R74" s="216">
        <v>0</v>
      </c>
      <c r="S74" s="211"/>
      <c r="T74" s="217" t="str">
        <f t="shared" si="2"/>
        <v>DNS</v>
      </c>
      <c r="U74" s="218" t="str">
        <f t="shared" si="75"/>
        <v/>
      </c>
      <c r="V74" s="219" t="str">
        <f t="shared" si="104"/>
        <v>=</v>
      </c>
      <c r="W74" s="220">
        <f t="shared" si="39"/>
        <v>62</v>
      </c>
      <c r="X74" s="258">
        <v>62</v>
      </c>
      <c r="Y74" s="222" t="str">
        <f t="shared" si="102"/>
        <v/>
      </c>
      <c r="Z74" s="306"/>
      <c r="AA74" s="138" t="b">
        <f t="shared" si="76"/>
        <v>0</v>
      </c>
      <c r="AB74" s="38" t="b">
        <f t="shared" si="77"/>
        <v>0</v>
      </c>
      <c r="AC74" s="38" t="b">
        <f t="shared" si="78"/>
        <v>0</v>
      </c>
      <c r="AD74" s="39" t="str">
        <f t="shared" si="79"/>
        <v/>
      </c>
      <c r="AE74" s="40">
        <v>62</v>
      </c>
      <c r="AF74" s="41" t="s">
        <v>81</v>
      </c>
      <c r="AG74" s="42"/>
      <c r="AH74" s="156"/>
      <c r="AI74" s="151" t="b">
        <f t="shared" si="80"/>
        <v>0</v>
      </c>
      <c r="AJ74" s="152" t="str">
        <f t="shared" si="81"/>
        <v/>
      </c>
      <c r="AK74" s="153" t="str">
        <f t="shared" si="40"/>
        <v/>
      </c>
      <c r="AL74" s="154" t="str">
        <f t="shared" si="41"/>
        <v/>
      </c>
      <c r="AM74" s="155" t="str">
        <f t="shared" si="105"/>
        <v/>
      </c>
      <c r="AN74" s="155">
        <f t="shared" si="42"/>
        <v>78</v>
      </c>
      <c r="AO74" s="159"/>
      <c r="AP74" s="151" t="b">
        <f t="shared" si="82"/>
        <v>0</v>
      </c>
      <c r="AQ74" s="152" t="str">
        <f t="shared" si="43"/>
        <v/>
      </c>
      <c r="AR74" s="153" t="str">
        <f t="shared" si="44"/>
        <v/>
      </c>
      <c r="AS74" s="154" t="str">
        <f t="shared" si="45"/>
        <v/>
      </c>
      <c r="AT74" s="155" t="str">
        <f t="shared" si="74"/>
        <v/>
      </c>
      <c r="AU74" s="155">
        <f t="shared" si="46"/>
        <v>70</v>
      </c>
      <c r="AV74" s="159"/>
      <c r="AW74" s="153" t="b">
        <f t="shared" si="83"/>
        <v>0</v>
      </c>
      <c r="AX74" s="152" t="str">
        <f t="shared" si="84"/>
        <v/>
      </c>
      <c r="AY74" s="153" t="str">
        <f t="shared" si="47"/>
        <v/>
      </c>
      <c r="AZ74" s="154" t="str">
        <f t="shared" si="48"/>
        <v/>
      </c>
      <c r="BA74" s="155" t="str">
        <f t="shared" si="49"/>
        <v/>
      </c>
      <c r="BB74" s="155">
        <f t="shared" si="50"/>
        <v>80</v>
      </c>
      <c r="BC74" s="159"/>
      <c r="BD74" s="153" t="b">
        <f t="shared" si="85"/>
        <v>0</v>
      </c>
      <c r="BE74" s="152" t="str">
        <f t="shared" si="86"/>
        <v/>
      </c>
      <c r="BF74" s="153" t="str">
        <f t="shared" si="87"/>
        <v/>
      </c>
      <c r="BG74" s="154" t="str">
        <f t="shared" si="51"/>
        <v/>
      </c>
      <c r="BH74" s="155" t="str">
        <f t="shared" si="21"/>
        <v/>
      </c>
      <c r="BI74" s="155">
        <f t="shared" si="52"/>
        <v>79</v>
      </c>
      <c r="BJ74" s="68" t="str">
        <f t="shared" si="88"/>
        <v/>
      </c>
      <c r="BK74" s="13"/>
      <c r="BL74" s="113" t="str">
        <f t="shared" si="89"/>
        <v/>
      </c>
      <c r="BM74" s="7"/>
      <c r="BN74"/>
      <c r="BO74"/>
      <c r="BP74"/>
      <c r="BQ74" s="61"/>
      <c r="BR74" s="278" t="str">
        <f t="shared" si="90"/>
        <v>-</v>
      </c>
      <c r="BS74" s="279" t="str">
        <f t="shared" si="53"/>
        <v/>
      </c>
      <c r="BT74" s="280"/>
      <c r="BU74" s="278" t="str">
        <f t="shared" si="91"/>
        <v>-</v>
      </c>
      <c r="BV74" s="279" t="str">
        <f t="shared" si="54"/>
        <v/>
      </c>
      <c r="BX74" s="278" t="str">
        <f t="shared" si="92"/>
        <v>-</v>
      </c>
      <c r="BY74" s="279" t="str">
        <f t="shared" si="55"/>
        <v/>
      </c>
      <c r="CA74" s="278" t="str">
        <f t="shared" si="93"/>
        <v>-</v>
      </c>
      <c r="CB74" s="279" t="str">
        <f t="shared" si="56"/>
        <v/>
      </c>
      <c r="CD74" s="278" t="str">
        <f t="shared" si="94"/>
        <v>-</v>
      </c>
      <c r="CE74" s="279" t="str">
        <f t="shared" si="57"/>
        <v/>
      </c>
      <c r="CG74" s="278" t="str">
        <f t="shared" si="95"/>
        <v>-</v>
      </c>
      <c r="CH74" s="279" t="str">
        <f t="shared" si="58"/>
        <v/>
      </c>
      <c r="CJ74" s="278" t="str">
        <f t="shared" si="96"/>
        <v>-</v>
      </c>
      <c r="CK74" s="279" t="str">
        <f t="shared" si="59"/>
        <v/>
      </c>
      <c r="CM74" s="278" t="str">
        <f t="shared" si="97"/>
        <v>-</v>
      </c>
      <c r="CN74" s="279" t="str">
        <f t="shared" si="60"/>
        <v/>
      </c>
      <c r="CP74" s="278" t="str">
        <f t="shared" si="98"/>
        <v>-</v>
      </c>
      <c r="CQ74" s="279" t="str">
        <f t="shared" si="61"/>
        <v/>
      </c>
      <c r="CS74" s="278" t="str">
        <f t="shared" si="99"/>
        <v>X</v>
      </c>
      <c r="CT74" s="279" t="str">
        <f t="shared" si="62"/>
        <v/>
      </c>
      <c r="CU74" s="271"/>
      <c r="CV74" s="165"/>
      <c r="CW74" s="13"/>
      <c r="CX74"/>
      <c r="DA74"/>
    </row>
    <row r="75" spans="1:105" ht="20.25" x14ac:dyDescent="0.3">
      <c r="A75" s="13"/>
      <c r="B75" s="257">
        <v>63</v>
      </c>
      <c r="C75" s="203" t="str">
        <f t="shared" si="103"/>
        <v>DNS</v>
      </c>
      <c r="D75" s="204" t="str">
        <f t="shared" si="34"/>
        <v/>
      </c>
      <c r="E75" s="205" t="str">
        <f t="shared" si="35"/>
        <v/>
      </c>
      <c r="F75" s="206" t="str">
        <f t="shared" si="36"/>
        <v/>
      </c>
      <c r="G75" s="206" t="str">
        <f t="shared" si="37"/>
        <v/>
      </c>
      <c r="H75" s="206"/>
      <c r="I75" s="207"/>
      <c r="J75" s="208"/>
      <c r="K75" s="209"/>
      <c r="L75" s="210"/>
      <c r="M75" s="212" t="s">
        <v>123</v>
      </c>
      <c r="N75" s="212"/>
      <c r="O75" s="213" t="str">
        <f t="shared" si="101"/>
        <v>X</v>
      </c>
      <c r="P75" s="214">
        <v>0</v>
      </c>
      <c r="Q75" s="215">
        <v>0</v>
      </c>
      <c r="R75" s="216">
        <v>0</v>
      </c>
      <c r="S75" s="211"/>
      <c r="T75" s="217" t="str">
        <f t="shared" si="2"/>
        <v>DNS</v>
      </c>
      <c r="U75" s="218" t="str">
        <f t="shared" si="75"/>
        <v/>
      </c>
      <c r="V75" s="219" t="str">
        <f t="shared" si="104"/>
        <v>=</v>
      </c>
      <c r="W75" s="220">
        <f t="shared" si="39"/>
        <v>62</v>
      </c>
      <c r="X75" s="258">
        <v>63</v>
      </c>
      <c r="Y75" s="222" t="str">
        <f t="shared" si="102"/>
        <v/>
      </c>
      <c r="Z75" s="306"/>
      <c r="AA75" s="138" t="b">
        <f t="shared" si="76"/>
        <v>0</v>
      </c>
      <c r="AB75" s="38" t="b">
        <f t="shared" si="77"/>
        <v>0</v>
      </c>
      <c r="AC75" s="38" t="b">
        <f t="shared" si="78"/>
        <v>0</v>
      </c>
      <c r="AD75" s="39" t="str">
        <f t="shared" si="79"/>
        <v/>
      </c>
      <c r="AE75" s="40">
        <v>63</v>
      </c>
      <c r="AF75" s="41" t="s">
        <v>82</v>
      </c>
      <c r="AG75" s="42"/>
      <c r="AH75" s="156"/>
      <c r="AI75" s="151" t="b">
        <f t="shared" si="80"/>
        <v>0</v>
      </c>
      <c r="AJ75" s="152" t="str">
        <f t="shared" si="81"/>
        <v/>
      </c>
      <c r="AK75" s="153" t="str">
        <f t="shared" si="40"/>
        <v/>
      </c>
      <c r="AL75" s="154" t="str">
        <f t="shared" si="41"/>
        <v/>
      </c>
      <c r="AM75" s="155" t="str">
        <f t="shared" si="105"/>
        <v/>
      </c>
      <c r="AN75" s="155">
        <f t="shared" si="42"/>
        <v>78</v>
      </c>
      <c r="AO75" s="159"/>
      <c r="AP75" s="151" t="b">
        <f t="shared" si="82"/>
        <v>0</v>
      </c>
      <c r="AQ75" s="152" t="str">
        <f t="shared" si="43"/>
        <v/>
      </c>
      <c r="AR75" s="153" t="str">
        <f t="shared" si="44"/>
        <v/>
      </c>
      <c r="AS75" s="154" t="str">
        <f t="shared" si="45"/>
        <v/>
      </c>
      <c r="AT75" s="155" t="str">
        <f t="shared" si="74"/>
        <v/>
      </c>
      <c r="AU75" s="155">
        <f t="shared" si="46"/>
        <v>70</v>
      </c>
      <c r="AV75" s="159"/>
      <c r="AW75" s="153" t="b">
        <f t="shared" si="83"/>
        <v>0</v>
      </c>
      <c r="AX75" s="152" t="str">
        <f t="shared" si="84"/>
        <v/>
      </c>
      <c r="AY75" s="153" t="str">
        <f t="shared" si="47"/>
        <v/>
      </c>
      <c r="AZ75" s="154" t="str">
        <f t="shared" si="48"/>
        <v/>
      </c>
      <c r="BA75" s="155" t="str">
        <f t="shared" si="49"/>
        <v/>
      </c>
      <c r="BB75" s="155">
        <f t="shared" si="50"/>
        <v>80</v>
      </c>
      <c r="BC75" s="159"/>
      <c r="BD75" s="153" t="b">
        <f t="shared" si="85"/>
        <v>0</v>
      </c>
      <c r="BE75" s="152" t="str">
        <f t="shared" si="86"/>
        <v/>
      </c>
      <c r="BF75" s="153" t="str">
        <f t="shared" si="87"/>
        <v/>
      </c>
      <c r="BG75" s="154" t="str">
        <f t="shared" si="51"/>
        <v/>
      </c>
      <c r="BH75" s="155" t="str">
        <f t="shared" si="21"/>
        <v/>
      </c>
      <c r="BI75" s="155">
        <f t="shared" si="52"/>
        <v>79</v>
      </c>
      <c r="BJ75" s="68" t="str">
        <f t="shared" si="88"/>
        <v/>
      </c>
      <c r="BK75" s="13"/>
      <c r="BL75" s="113" t="str">
        <f t="shared" si="89"/>
        <v/>
      </c>
      <c r="BM75" s="7"/>
      <c r="BN75"/>
      <c r="BO75"/>
      <c r="BP75"/>
      <c r="BQ75" s="61"/>
      <c r="BR75" s="278" t="str">
        <f t="shared" si="90"/>
        <v>-</v>
      </c>
      <c r="BS75" s="279" t="str">
        <f t="shared" si="53"/>
        <v/>
      </c>
      <c r="BT75" s="280"/>
      <c r="BU75" s="278" t="str">
        <f t="shared" si="91"/>
        <v>-</v>
      </c>
      <c r="BV75" s="279" t="str">
        <f t="shared" si="54"/>
        <v/>
      </c>
      <c r="BX75" s="278" t="str">
        <f t="shared" si="92"/>
        <v>-</v>
      </c>
      <c r="BY75" s="279" t="str">
        <f t="shared" si="55"/>
        <v/>
      </c>
      <c r="CA75" s="278" t="str">
        <f t="shared" si="93"/>
        <v>-</v>
      </c>
      <c r="CB75" s="279" t="str">
        <f t="shared" si="56"/>
        <v/>
      </c>
      <c r="CD75" s="278" t="str">
        <f t="shared" si="94"/>
        <v>-</v>
      </c>
      <c r="CE75" s="279" t="str">
        <f t="shared" si="57"/>
        <v/>
      </c>
      <c r="CG75" s="278" t="str">
        <f t="shared" si="95"/>
        <v>-</v>
      </c>
      <c r="CH75" s="279" t="str">
        <f t="shared" si="58"/>
        <v/>
      </c>
      <c r="CJ75" s="278" t="str">
        <f t="shared" si="96"/>
        <v>-</v>
      </c>
      <c r="CK75" s="279" t="str">
        <f t="shared" si="59"/>
        <v/>
      </c>
      <c r="CM75" s="278" t="str">
        <f t="shared" si="97"/>
        <v>-</v>
      </c>
      <c r="CN75" s="279" t="str">
        <f t="shared" si="60"/>
        <v/>
      </c>
      <c r="CP75" s="278" t="str">
        <f t="shared" si="98"/>
        <v>-</v>
      </c>
      <c r="CQ75" s="279" t="str">
        <f t="shared" si="61"/>
        <v/>
      </c>
      <c r="CS75" s="278" t="str">
        <f t="shared" si="99"/>
        <v>X</v>
      </c>
      <c r="CT75" s="279" t="str">
        <f t="shared" si="62"/>
        <v/>
      </c>
      <c r="CU75" s="271"/>
      <c r="CV75" s="165"/>
      <c r="CW75" s="13"/>
      <c r="CX75"/>
      <c r="DA75"/>
    </row>
    <row r="76" spans="1:105" ht="20.25" x14ac:dyDescent="0.3">
      <c r="A76" s="13"/>
      <c r="B76" s="257">
        <v>64</v>
      </c>
      <c r="C76" s="203" t="str">
        <f t="shared" si="103"/>
        <v>DNS</v>
      </c>
      <c r="D76" s="204" t="str">
        <f t="shared" si="34"/>
        <v/>
      </c>
      <c r="E76" s="205" t="str">
        <f t="shared" si="35"/>
        <v/>
      </c>
      <c r="F76" s="206" t="str">
        <f t="shared" si="36"/>
        <v/>
      </c>
      <c r="G76" s="206" t="str">
        <f t="shared" si="37"/>
        <v/>
      </c>
      <c r="H76" s="206"/>
      <c r="I76" s="207"/>
      <c r="J76" s="208"/>
      <c r="K76" s="209"/>
      <c r="L76" s="210"/>
      <c r="M76" s="212" t="s">
        <v>123</v>
      </c>
      <c r="N76" s="212"/>
      <c r="O76" s="213" t="str">
        <f t="shared" si="101"/>
        <v>X</v>
      </c>
      <c r="P76" s="214">
        <v>0</v>
      </c>
      <c r="Q76" s="215">
        <v>0</v>
      </c>
      <c r="R76" s="216">
        <v>0</v>
      </c>
      <c r="S76" s="211"/>
      <c r="T76" s="217" t="str">
        <f t="shared" si="2"/>
        <v>DNS</v>
      </c>
      <c r="U76" s="218" t="str">
        <f t="shared" si="75"/>
        <v/>
      </c>
      <c r="V76" s="219" t="str">
        <f t="shared" si="104"/>
        <v>=</v>
      </c>
      <c r="W76" s="220">
        <f t="shared" si="39"/>
        <v>62</v>
      </c>
      <c r="X76" s="258">
        <v>64</v>
      </c>
      <c r="Y76" s="222" t="str">
        <f t="shared" si="102"/>
        <v/>
      </c>
      <c r="Z76" s="306"/>
      <c r="AA76" s="138" t="b">
        <f t="shared" si="76"/>
        <v>0</v>
      </c>
      <c r="AB76" s="38" t="b">
        <f t="shared" si="77"/>
        <v>0</v>
      </c>
      <c r="AC76" s="38" t="b">
        <f t="shared" si="78"/>
        <v>0</v>
      </c>
      <c r="AD76" s="39" t="str">
        <f t="shared" si="79"/>
        <v/>
      </c>
      <c r="AE76" s="40">
        <v>64</v>
      </c>
      <c r="AF76" s="41" t="s">
        <v>83</v>
      </c>
      <c r="AG76" s="42"/>
      <c r="AH76" s="156"/>
      <c r="AI76" s="151" t="b">
        <f t="shared" si="80"/>
        <v>0</v>
      </c>
      <c r="AJ76" s="152" t="str">
        <f t="shared" si="81"/>
        <v/>
      </c>
      <c r="AK76" s="153" t="str">
        <f t="shared" si="40"/>
        <v/>
      </c>
      <c r="AL76" s="154" t="str">
        <f t="shared" si="41"/>
        <v/>
      </c>
      <c r="AM76" s="155" t="str">
        <f t="shared" si="105"/>
        <v/>
      </c>
      <c r="AN76" s="155">
        <f t="shared" si="42"/>
        <v>78</v>
      </c>
      <c r="AO76" s="159"/>
      <c r="AP76" s="151" t="b">
        <f t="shared" si="82"/>
        <v>0</v>
      </c>
      <c r="AQ76" s="152" t="str">
        <f t="shared" si="43"/>
        <v/>
      </c>
      <c r="AR76" s="153" t="str">
        <f t="shared" si="44"/>
        <v/>
      </c>
      <c r="AS76" s="154" t="str">
        <f t="shared" si="45"/>
        <v/>
      </c>
      <c r="AT76" s="155" t="str">
        <f t="shared" si="74"/>
        <v/>
      </c>
      <c r="AU76" s="155">
        <f t="shared" si="46"/>
        <v>70</v>
      </c>
      <c r="AV76" s="159"/>
      <c r="AW76" s="153" t="b">
        <f t="shared" si="83"/>
        <v>0</v>
      </c>
      <c r="AX76" s="152" t="str">
        <f t="shared" si="84"/>
        <v/>
      </c>
      <c r="AY76" s="153" t="str">
        <f t="shared" si="47"/>
        <v/>
      </c>
      <c r="AZ76" s="154" t="str">
        <f t="shared" si="48"/>
        <v/>
      </c>
      <c r="BA76" s="155" t="str">
        <f t="shared" si="49"/>
        <v/>
      </c>
      <c r="BB76" s="155">
        <f t="shared" si="50"/>
        <v>80</v>
      </c>
      <c r="BC76" s="159"/>
      <c r="BD76" s="153" t="b">
        <f t="shared" si="85"/>
        <v>0</v>
      </c>
      <c r="BE76" s="152" t="str">
        <f t="shared" si="86"/>
        <v/>
      </c>
      <c r="BF76" s="153" t="str">
        <f t="shared" si="87"/>
        <v/>
      </c>
      <c r="BG76" s="154" t="str">
        <f t="shared" si="51"/>
        <v/>
      </c>
      <c r="BH76" s="155" t="str">
        <f t="shared" si="21"/>
        <v/>
      </c>
      <c r="BI76" s="155">
        <f t="shared" si="52"/>
        <v>79</v>
      </c>
      <c r="BJ76" s="68" t="str">
        <f t="shared" si="88"/>
        <v/>
      </c>
      <c r="BK76" s="13"/>
      <c r="BL76" s="113" t="str">
        <f t="shared" si="89"/>
        <v/>
      </c>
      <c r="BM76" s="7"/>
      <c r="BN76"/>
      <c r="BO76"/>
      <c r="BP76"/>
      <c r="BQ76" s="61"/>
      <c r="BR76" s="278" t="str">
        <f t="shared" si="90"/>
        <v>-</v>
      </c>
      <c r="BS76" s="279" t="str">
        <f t="shared" si="53"/>
        <v/>
      </c>
      <c r="BT76" s="280"/>
      <c r="BU76" s="278" t="str">
        <f t="shared" si="91"/>
        <v>-</v>
      </c>
      <c r="BV76" s="279" t="str">
        <f t="shared" si="54"/>
        <v/>
      </c>
      <c r="BX76" s="278" t="str">
        <f t="shared" si="92"/>
        <v>-</v>
      </c>
      <c r="BY76" s="279" t="str">
        <f t="shared" si="55"/>
        <v/>
      </c>
      <c r="CA76" s="278" t="str">
        <f t="shared" si="93"/>
        <v>-</v>
      </c>
      <c r="CB76" s="279" t="str">
        <f t="shared" si="56"/>
        <v/>
      </c>
      <c r="CD76" s="278" t="str">
        <f t="shared" si="94"/>
        <v>-</v>
      </c>
      <c r="CE76" s="279" t="str">
        <f t="shared" si="57"/>
        <v/>
      </c>
      <c r="CG76" s="278" t="str">
        <f t="shared" si="95"/>
        <v>-</v>
      </c>
      <c r="CH76" s="279" t="str">
        <f t="shared" si="58"/>
        <v/>
      </c>
      <c r="CJ76" s="278" t="str">
        <f t="shared" si="96"/>
        <v>-</v>
      </c>
      <c r="CK76" s="279" t="str">
        <f t="shared" si="59"/>
        <v/>
      </c>
      <c r="CM76" s="278" t="str">
        <f t="shared" si="97"/>
        <v>-</v>
      </c>
      <c r="CN76" s="279" t="str">
        <f t="shared" si="60"/>
        <v/>
      </c>
      <c r="CP76" s="278" t="str">
        <f t="shared" si="98"/>
        <v>-</v>
      </c>
      <c r="CQ76" s="279" t="str">
        <f t="shared" si="61"/>
        <v/>
      </c>
      <c r="CS76" s="278" t="str">
        <f t="shared" si="99"/>
        <v>X</v>
      </c>
      <c r="CT76" s="279" t="str">
        <f t="shared" si="62"/>
        <v/>
      </c>
      <c r="CU76" s="271"/>
      <c r="CV76" s="165"/>
      <c r="CW76" s="13"/>
      <c r="CX76"/>
      <c r="DA76"/>
    </row>
    <row r="77" spans="1:105" ht="20.25" x14ac:dyDescent="0.3">
      <c r="A77" s="13"/>
      <c r="B77" s="257">
        <v>65</v>
      </c>
      <c r="C77" s="203" t="str">
        <f t="shared" si="103"/>
        <v>DNS</v>
      </c>
      <c r="D77" s="204" t="str">
        <f t="shared" si="34"/>
        <v/>
      </c>
      <c r="E77" s="205" t="str">
        <f t="shared" si="35"/>
        <v/>
      </c>
      <c r="F77" s="206" t="str">
        <f t="shared" si="36"/>
        <v/>
      </c>
      <c r="G77" s="206" t="str">
        <f t="shared" si="37"/>
        <v/>
      </c>
      <c r="H77" s="206"/>
      <c r="I77" s="207"/>
      <c r="J77" s="208"/>
      <c r="K77" s="209"/>
      <c r="L77" s="210"/>
      <c r="M77" s="212" t="s">
        <v>123</v>
      </c>
      <c r="N77" s="212"/>
      <c r="O77" s="213" t="str">
        <f t="shared" ref="O77:O92" si="106">IF(OR((M77="X"),(N77="X")),"X",(P77*3600)+(Q77*60)+R77)</f>
        <v>X</v>
      </c>
      <c r="P77" s="214">
        <v>0</v>
      </c>
      <c r="Q77" s="215">
        <v>0</v>
      </c>
      <c r="R77" s="216">
        <v>0</v>
      </c>
      <c r="S77" s="211"/>
      <c r="T77" s="217" t="str">
        <f t="shared" ref="T77:T92" si="107">IF(N77="X","DNF",(IF(M77="X","DNS",(IF(O77="X","",AD77&amp;+V77)))))</f>
        <v>DNS</v>
      </c>
      <c r="U77" s="218" t="str">
        <f t="shared" ref="U77:U92" si="108">IF(O77="X","",RANK(O77,O$13:O$92,1))</f>
        <v/>
      </c>
      <c r="V77" s="219" t="str">
        <f t="shared" si="104"/>
        <v>=</v>
      </c>
      <c r="W77" s="220">
        <f t="shared" si="39"/>
        <v>62</v>
      </c>
      <c r="X77" s="258">
        <v>65</v>
      </c>
      <c r="Y77" s="222" t="str">
        <f t="shared" si="102"/>
        <v/>
      </c>
      <c r="Z77" s="306"/>
      <c r="AA77" s="138" t="b">
        <f t="shared" ref="AA77:AA92" si="109">U77=1</f>
        <v>0</v>
      </c>
      <c r="AB77" s="38" t="b">
        <f t="shared" ref="AB77:AB92" si="110">U77=2</f>
        <v>0</v>
      </c>
      <c r="AC77" s="38" t="b">
        <f t="shared" ref="AC77:AC92" si="111">U77=3</f>
        <v>0</v>
      </c>
      <c r="AD77" s="39" t="str">
        <f t="shared" ref="AD77:AD92" si="112">(IF(O77&gt;999999998,"",VLOOKUP(U77,$AE$13:$AF$92,2)))</f>
        <v/>
      </c>
      <c r="AE77" s="40">
        <v>65</v>
      </c>
      <c r="AF77" s="41" t="s">
        <v>84</v>
      </c>
      <c r="AG77" s="42"/>
      <c r="AH77" s="156"/>
      <c r="AI77" s="151" t="b">
        <f t="shared" ref="AI77:AI92" si="113">OR(J77="L",J77="V-L",J77="SV-L",J77="Jun-L",J77="Jv-L",J77="Esp-L")</f>
        <v>0</v>
      </c>
      <c r="AJ77" s="152" t="str">
        <f t="shared" ref="AJ77:AJ92" si="114">IF(AI77=TRUE,U77,(""))</f>
        <v/>
      </c>
      <c r="AK77" s="153" t="str">
        <f t="shared" si="40"/>
        <v/>
      </c>
      <c r="AL77" s="154" t="str">
        <f t="shared" si="41"/>
        <v/>
      </c>
      <c r="AM77" s="155" t="str">
        <f t="shared" si="105"/>
        <v/>
      </c>
      <c r="AN77" s="155">
        <f t="shared" si="42"/>
        <v>78</v>
      </c>
      <c r="AO77" s="159"/>
      <c r="AP77" s="151" t="b">
        <f t="shared" ref="AP77:AP92" si="115">OR(J77="V",J77="SV",J77="V-L",J77="SV-L")</f>
        <v>0</v>
      </c>
      <c r="AQ77" s="152" t="str">
        <f t="shared" si="43"/>
        <v/>
      </c>
      <c r="AR77" s="153" t="str">
        <f t="shared" si="44"/>
        <v/>
      </c>
      <c r="AS77" s="154" t="str">
        <f t="shared" si="45"/>
        <v/>
      </c>
      <c r="AT77" s="155" t="str">
        <f t="shared" si="74"/>
        <v/>
      </c>
      <c r="AU77" s="155">
        <f t="shared" si="46"/>
        <v>70</v>
      </c>
      <c r="AV77" s="159"/>
      <c r="AW77" s="153" t="b">
        <f t="shared" ref="AW77:AW92" si="116">OR(J77="Jun",J77="Jun-L")</f>
        <v>0</v>
      </c>
      <c r="AX77" s="152" t="str">
        <f t="shared" ref="AX77:AX92" si="117">IF(AW77=TRUE,U77,(""))</f>
        <v/>
      </c>
      <c r="AY77" s="153" t="str">
        <f t="shared" si="47"/>
        <v/>
      </c>
      <c r="AZ77" s="154" t="str">
        <f t="shared" si="48"/>
        <v/>
      </c>
      <c r="BA77" s="155" t="str">
        <f t="shared" si="49"/>
        <v/>
      </c>
      <c r="BB77" s="155">
        <f t="shared" si="50"/>
        <v>80</v>
      </c>
      <c r="BC77" s="159"/>
      <c r="BD77" s="153" t="b">
        <f t="shared" ref="BD77:BD92" si="118">OR(J77="Jv",J77="Jv-L")</f>
        <v>0</v>
      </c>
      <c r="BE77" s="152" t="str">
        <f t="shared" ref="BE77:BE92" si="119">IF(BD77=TRUE,U77,(""))</f>
        <v/>
      </c>
      <c r="BF77" s="153" t="str">
        <f t="shared" ref="BF77" si="120">IF(BE77="","",RANK(BE77,BE$13:BE$92,1))</f>
        <v/>
      </c>
      <c r="BG77" s="154" t="str">
        <f t="shared" si="51"/>
        <v/>
      </c>
      <c r="BH77" s="155" t="str">
        <f t="shared" ref="BH77:BH92" si="121">IF(BE77="","",(IF(BI77&gt;1,"=","")))</f>
        <v/>
      </c>
      <c r="BI77" s="155">
        <f t="shared" si="52"/>
        <v>79</v>
      </c>
      <c r="BJ77" s="68" t="str">
        <f t="shared" ref="BJ77:BJ82" si="122">IF(O77&lt;$N$1,"New Record!","")</f>
        <v/>
      </c>
      <c r="BK77" s="13"/>
      <c r="BL77" s="113" t="str">
        <f t="shared" ref="BL77:BL92" si="123">IF(O77&lt;$N$1,"RECORD!","")</f>
        <v/>
      </c>
      <c r="BM77" s="7"/>
      <c r="BN77"/>
      <c r="BO77"/>
      <c r="BP77"/>
      <c r="BQ77" s="61"/>
      <c r="BR77" s="278" t="str">
        <f t="shared" ref="BR77:BR92" si="124">IF($L77=BR$11,(IF($O77=999999999,"-",$O77)),"-")</f>
        <v>-</v>
      </c>
      <c r="BS77" s="279" t="str">
        <f t="shared" si="53"/>
        <v/>
      </c>
      <c r="BT77" s="280"/>
      <c r="BU77" s="278" t="str">
        <f t="shared" ref="BU77:BU92" si="125">IF($L77=BU$11,(IF($O77=999999999,"-",$O77)),"-")</f>
        <v>-</v>
      </c>
      <c r="BV77" s="279" t="str">
        <f t="shared" si="54"/>
        <v/>
      </c>
      <c r="BX77" s="278" t="str">
        <f t="shared" ref="BX77:BX92" si="126">IF($L77=BX$11,(IF($O77=999999999,"-",$O77)),"-")</f>
        <v>-</v>
      </c>
      <c r="BY77" s="279" t="str">
        <f t="shared" si="55"/>
        <v/>
      </c>
      <c r="CA77" s="278" t="str">
        <f t="shared" ref="CA77:CA92" si="127">IF($L77=CA$11,(IF($O77=999999999,"-",$O77)),"-")</f>
        <v>-</v>
      </c>
      <c r="CB77" s="279" t="str">
        <f t="shared" si="56"/>
        <v/>
      </c>
      <c r="CD77" s="278" t="str">
        <f t="shared" ref="CD77:CD92" si="128">IF($L77=CD$11,(IF($O77=999999999,"-",$O77)),"-")</f>
        <v>-</v>
      </c>
      <c r="CE77" s="279" t="str">
        <f t="shared" si="57"/>
        <v/>
      </c>
      <c r="CG77" s="278" t="str">
        <f t="shared" ref="CG77:CG92" si="129">IF($L77=CG$11,(IF($O77=999999999,"-",$O77)),"-")</f>
        <v>-</v>
      </c>
      <c r="CH77" s="279" t="str">
        <f t="shared" si="58"/>
        <v/>
      </c>
      <c r="CJ77" s="278" t="str">
        <f t="shared" ref="CJ77:CJ92" si="130">IF($L77=CJ$11,(IF($O77=999999999,"-",$O77)),"-")</f>
        <v>-</v>
      </c>
      <c r="CK77" s="279" t="str">
        <f t="shared" si="59"/>
        <v/>
      </c>
      <c r="CM77" s="278" t="str">
        <f t="shared" ref="CM77:CM92" si="131">IF($L77=CM$11,(IF($O77=999999999,"-",$O77)),"-")</f>
        <v>-</v>
      </c>
      <c r="CN77" s="279" t="str">
        <f t="shared" si="60"/>
        <v/>
      </c>
      <c r="CP77" s="278" t="str">
        <f t="shared" ref="CP77:CP92" si="132">IF($L77=CP$11,(IF($O77=999999999,"-",$O77)),"-")</f>
        <v>-</v>
      </c>
      <c r="CQ77" s="279" t="str">
        <f t="shared" si="61"/>
        <v/>
      </c>
      <c r="CS77" s="278" t="str">
        <f t="shared" ref="CS77:CS92" si="133">IF($L77=CS$11,(IF($O77=999999999,"-",$O77)),"-")</f>
        <v>X</v>
      </c>
      <c r="CT77" s="279" t="str">
        <f t="shared" si="62"/>
        <v/>
      </c>
      <c r="CU77" s="271"/>
      <c r="CV77" s="165"/>
      <c r="CW77" s="13"/>
      <c r="CX77"/>
      <c r="DA77"/>
    </row>
    <row r="78" spans="1:105" ht="20.25" x14ac:dyDescent="0.3">
      <c r="A78" s="13"/>
      <c r="B78" s="257">
        <v>66</v>
      </c>
      <c r="C78" s="203" t="str">
        <f t="shared" si="103"/>
        <v>DNS</v>
      </c>
      <c r="D78" s="204" t="str">
        <f t="shared" ref="D78:D92" si="134">IF(O78=0,"",IF(T78="DNS","",(IF(T78="DNF","",AL78&amp;+AM78))))</f>
        <v/>
      </c>
      <c r="E78" s="205" t="str">
        <f t="shared" ref="E78:E92" si="135">IF(O78=0,"",IF(T78="DNS","",(IF(T78="DNF","",AS78&amp;+AT78))))</f>
        <v/>
      </c>
      <c r="F78" s="206" t="str">
        <f t="shared" ref="F78:F92" si="136">IF(O78=0,"",IF(T78="DNS","",(IF(T78="DNF","",AZ78&amp;+BA78))))</f>
        <v/>
      </c>
      <c r="G78" s="206" t="str">
        <f t="shared" ref="G78:G92" si="137">IF(O78=0,"",IF(U78="DNS","",(IF(U78="DNF","",BG78&amp;+BH78))))</f>
        <v/>
      </c>
      <c r="H78" s="206"/>
      <c r="I78" s="207"/>
      <c r="J78" s="208"/>
      <c r="K78" s="209"/>
      <c r="L78" s="210"/>
      <c r="M78" s="212" t="s">
        <v>123</v>
      </c>
      <c r="N78" s="212"/>
      <c r="O78" s="213" t="str">
        <f t="shared" si="106"/>
        <v>X</v>
      </c>
      <c r="P78" s="214">
        <v>0</v>
      </c>
      <c r="Q78" s="215">
        <v>0</v>
      </c>
      <c r="R78" s="216">
        <v>0</v>
      </c>
      <c r="S78" s="211"/>
      <c r="T78" s="217" t="str">
        <f t="shared" si="107"/>
        <v>DNS</v>
      </c>
      <c r="U78" s="218" t="str">
        <f t="shared" si="108"/>
        <v/>
      </c>
      <c r="V78" s="219" t="str">
        <f t="shared" si="104"/>
        <v>=</v>
      </c>
      <c r="W78" s="220">
        <f t="shared" ref="W78:W92" si="138">COUNTIF(U$13:U$92,U78)</f>
        <v>62</v>
      </c>
      <c r="X78" s="258">
        <v>66</v>
      </c>
      <c r="Y78" s="222" t="str">
        <f t="shared" si="102"/>
        <v/>
      </c>
      <c r="Z78" s="306"/>
      <c r="AA78" s="138" t="b">
        <f t="shared" si="109"/>
        <v>0</v>
      </c>
      <c r="AB78" s="38" t="b">
        <f t="shared" si="110"/>
        <v>0</v>
      </c>
      <c r="AC78" s="38" t="b">
        <f t="shared" si="111"/>
        <v>0</v>
      </c>
      <c r="AD78" s="39" t="str">
        <f t="shared" si="112"/>
        <v/>
      </c>
      <c r="AE78" s="40">
        <v>66</v>
      </c>
      <c r="AF78" s="41" t="s">
        <v>85</v>
      </c>
      <c r="AG78" s="42"/>
      <c r="AH78" s="156"/>
      <c r="AI78" s="151" t="b">
        <f t="shared" si="113"/>
        <v>0</v>
      </c>
      <c r="AJ78" s="152" t="str">
        <f t="shared" si="114"/>
        <v/>
      </c>
      <c r="AK78" s="153" t="str">
        <f t="shared" ref="AK78:AK92" si="139">IF(AJ78="","",RANK(AJ78,AJ$13:AJ$92,1))</f>
        <v/>
      </c>
      <c r="AL78" s="154" t="str">
        <f t="shared" ref="AL78:AL92" si="140">IF(AJ78="","",VLOOKUP(AK78,$AE$13:$AF$92,2))</f>
        <v/>
      </c>
      <c r="AM78" s="155" t="str">
        <f t="shared" si="105"/>
        <v/>
      </c>
      <c r="AN78" s="155">
        <f t="shared" ref="AN78:AN92" si="141">COUNTIF(AK$13:AK$92,AK78)</f>
        <v>78</v>
      </c>
      <c r="AO78" s="159"/>
      <c r="AP78" s="151" t="b">
        <f t="shared" si="115"/>
        <v>0</v>
      </c>
      <c r="AQ78" s="152" t="str">
        <f t="shared" ref="AQ78:AQ92" si="142">IF(AP78=TRUE,U78,(""))</f>
        <v/>
      </c>
      <c r="AR78" s="153" t="str">
        <f t="shared" ref="AR78:AR92" si="143">IF(AQ78="","",RANK(AQ78,AQ$13:AQ$92,1))</f>
        <v/>
      </c>
      <c r="AS78" s="154" t="str">
        <f t="shared" ref="AS78:AS92" si="144">IF(AQ78="","",VLOOKUP(AR78,$AE$13:$AF$92,2))</f>
        <v/>
      </c>
      <c r="AT78" s="155" t="str">
        <f t="shared" si="74"/>
        <v/>
      </c>
      <c r="AU78" s="155">
        <f t="shared" ref="AU78:AU92" si="145">COUNTIF(AR$13:AR$92,AR78)</f>
        <v>70</v>
      </c>
      <c r="AV78" s="159"/>
      <c r="AW78" s="153" t="b">
        <f t="shared" si="116"/>
        <v>0</v>
      </c>
      <c r="AX78" s="152" t="str">
        <f t="shared" si="117"/>
        <v/>
      </c>
      <c r="AY78" s="153" t="str">
        <f t="shared" ref="AY78:AY92" si="146">IF(AX78="","",RANK(AX78,AX$13:AX$92,1))</f>
        <v/>
      </c>
      <c r="AZ78" s="154" t="str">
        <f t="shared" ref="AZ78:AZ92" si="147">IF(AX78="","",VLOOKUP(AY78,$AE$13:$AF$92,2))</f>
        <v/>
      </c>
      <c r="BA78" s="155" t="str">
        <f t="shared" ref="BA78:BA92" si="148">IF(AX78="","",(IF(BB78&gt;1,"=","")))</f>
        <v/>
      </c>
      <c r="BB78" s="155">
        <f t="shared" ref="BB78:BB92" si="149">COUNTIF(AY$13:AY$92,AY78)</f>
        <v>80</v>
      </c>
      <c r="BC78" s="159"/>
      <c r="BD78" s="153" t="b">
        <f t="shared" si="118"/>
        <v>0</v>
      </c>
      <c r="BE78" s="152" t="str">
        <f t="shared" si="119"/>
        <v/>
      </c>
      <c r="BF78" s="153" t="str">
        <f t="shared" ref="BF78:BF92" si="150">IF(BE78="","",RANK(BE78,BE$13:BE$92,1))</f>
        <v/>
      </c>
      <c r="BG78" s="154" t="str">
        <f t="shared" ref="BG78:BG92" si="151">IF(BE78="","",VLOOKUP(BF78,$AE$13:$AF$92,2))</f>
        <v/>
      </c>
      <c r="BH78" s="155" t="str">
        <f t="shared" si="121"/>
        <v/>
      </c>
      <c r="BI78" s="155">
        <f t="shared" ref="BI78:BI92" si="152">COUNTIF(BF$13:BF$92,BF78)</f>
        <v>79</v>
      </c>
      <c r="BJ78" s="68" t="str">
        <f t="shared" si="122"/>
        <v/>
      </c>
      <c r="BK78" s="13"/>
      <c r="BL78" s="113" t="str">
        <f t="shared" si="123"/>
        <v/>
      </c>
      <c r="BM78" s="7"/>
      <c r="BN78"/>
      <c r="BO78"/>
      <c r="BP78"/>
      <c r="BQ78" s="61"/>
      <c r="BR78" s="278" t="str">
        <f t="shared" si="124"/>
        <v>-</v>
      </c>
      <c r="BS78" s="279" t="str">
        <f t="shared" ref="BS78:BS92" si="153">IF(BR$10&lt;3,"",(IF(BR78="-","",(IF(RANK(BR78,BR$13:BR$92,1)&gt;3,"",(RANK(BR78,BR$13:BR$92,1)))))))</f>
        <v/>
      </c>
      <c r="BT78" s="280"/>
      <c r="BU78" s="278" t="str">
        <f t="shared" si="125"/>
        <v>-</v>
      </c>
      <c r="BV78" s="279" t="str">
        <f t="shared" ref="BV78:BV92" si="154">IF(BU$10&lt;3,"",(IF(BU78="-","",(IF(RANK(BU78,BU$13:BU$92,1)&gt;3,"",(RANK(BU78,BU$13:BU$92,1)))))))</f>
        <v/>
      </c>
      <c r="BX78" s="278" t="str">
        <f t="shared" si="126"/>
        <v>-</v>
      </c>
      <c r="BY78" s="279" t="str">
        <f t="shared" ref="BY78:BY92" si="155">IF(BX$10&lt;3,"",(IF(BX78="-","",(IF(RANK(BX78,BX$13:BX$92,1)&gt;3,"",(RANK(BX78,BX$13:BX$92,1)))))))</f>
        <v/>
      </c>
      <c r="CA78" s="278" t="str">
        <f t="shared" si="127"/>
        <v>-</v>
      </c>
      <c r="CB78" s="279" t="str">
        <f t="shared" ref="CB78:CB92" si="156">IF(CA$10&lt;3,"",(IF(CA78="-","",(IF(RANK(CA78,CA$13:CA$92,1)&gt;3,"",(RANK(CA78,CA$13:CA$92,1)))))))</f>
        <v/>
      </c>
      <c r="CD78" s="278" t="str">
        <f t="shared" si="128"/>
        <v>-</v>
      </c>
      <c r="CE78" s="279" t="str">
        <f t="shared" ref="CE78:CE92" si="157">IF(CD$10&lt;3,"",(IF(CD78="-","",(IF(RANK(CD78,CD$13:CD$92,1)&gt;3,"",(RANK(CD78,CD$13:CD$92,1)))))))</f>
        <v/>
      </c>
      <c r="CG78" s="278" t="str">
        <f t="shared" si="129"/>
        <v>-</v>
      </c>
      <c r="CH78" s="279" t="str">
        <f t="shared" ref="CH78:CH92" si="158">IF(CG$10&lt;3,"",(IF(CG78="-","",(IF(RANK(CG78,CG$13:CG$92,1)&gt;3,"",(RANK(CG78,CG$13:CG$92,1)))))))</f>
        <v/>
      </c>
      <c r="CJ78" s="278" t="str">
        <f t="shared" si="130"/>
        <v>-</v>
      </c>
      <c r="CK78" s="279" t="str">
        <f t="shared" ref="CK78:CK92" si="159">IF(CJ$10&lt;3,"",(IF(CJ78="-","",(IF(RANK(CJ78,CJ$13:CJ$92,1)&gt;3,"",(RANK(CJ78,CJ$13:CJ$92,1)))))))</f>
        <v/>
      </c>
      <c r="CM78" s="278" t="str">
        <f t="shared" si="131"/>
        <v>-</v>
      </c>
      <c r="CN78" s="279" t="str">
        <f t="shared" ref="CN78:CN92" si="160">IF(CM$10&lt;3,"",(IF(CM78="-","",(IF(RANK(CM78,CM$13:CM$92,1)&gt;3,"",(RANK(CM78,CM$13:CM$92,1)))))))</f>
        <v/>
      </c>
      <c r="CP78" s="278" t="str">
        <f t="shared" si="132"/>
        <v>-</v>
      </c>
      <c r="CQ78" s="279" t="str">
        <f t="shared" ref="CQ78:CQ92" si="161">IF(CP$10&lt;3,"",(IF(CP78="-","",(IF(RANK(CP78,CP$13:CP$92,1)&gt;3,"",(RANK(CP78,CP$13:CP$92,1)))))))</f>
        <v/>
      </c>
      <c r="CS78" s="278" t="str">
        <f t="shared" si="133"/>
        <v>X</v>
      </c>
      <c r="CT78" s="279" t="str">
        <f t="shared" ref="CT78:CT92" si="162">IF(CS$10&lt;3,"",(IF(CS78="-","",(IF(RANK(CS78,CS$13:CS$92,1)&gt;3,"",(RANK(CS78,CS$13:CS$92,1)))))))</f>
        <v/>
      </c>
      <c r="CU78" s="271"/>
      <c r="CV78" s="165"/>
      <c r="CW78" s="13"/>
      <c r="CX78"/>
      <c r="DA78"/>
    </row>
    <row r="79" spans="1:105" ht="20.25" x14ac:dyDescent="0.3">
      <c r="A79" s="13"/>
      <c r="B79" s="257">
        <v>67</v>
      </c>
      <c r="C79" s="203" t="str">
        <f t="shared" si="103"/>
        <v>DNS</v>
      </c>
      <c r="D79" s="204" t="str">
        <f t="shared" si="134"/>
        <v/>
      </c>
      <c r="E79" s="205" t="str">
        <f t="shared" si="135"/>
        <v/>
      </c>
      <c r="F79" s="206" t="str">
        <f t="shared" si="136"/>
        <v/>
      </c>
      <c r="G79" s="206" t="str">
        <f t="shared" si="137"/>
        <v/>
      </c>
      <c r="H79" s="206"/>
      <c r="I79" s="207"/>
      <c r="J79" s="208"/>
      <c r="K79" s="209"/>
      <c r="L79" s="210"/>
      <c r="M79" s="212" t="s">
        <v>123</v>
      </c>
      <c r="N79" s="212"/>
      <c r="O79" s="213" t="str">
        <f t="shared" si="106"/>
        <v>X</v>
      </c>
      <c r="P79" s="214">
        <v>0</v>
      </c>
      <c r="Q79" s="215">
        <v>0</v>
      </c>
      <c r="R79" s="216">
        <v>0</v>
      </c>
      <c r="S79" s="211"/>
      <c r="T79" s="217" t="str">
        <f t="shared" si="107"/>
        <v>DNS</v>
      </c>
      <c r="U79" s="218" t="str">
        <f t="shared" si="108"/>
        <v/>
      </c>
      <c r="V79" s="219" t="str">
        <f t="shared" si="104"/>
        <v>=</v>
      </c>
      <c r="W79" s="220">
        <f t="shared" si="138"/>
        <v>62</v>
      </c>
      <c r="X79" s="258">
        <v>67</v>
      </c>
      <c r="Y79" s="222" t="str">
        <f t="shared" si="102"/>
        <v/>
      </c>
      <c r="Z79" s="306"/>
      <c r="AA79" s="138" t="b">
        <f t="shared" si="109"/>
        <v>0</v>
      </c>
      <c r="AB79" s="38" t="b">
        <f t="shared" si="110"/>
        <v>0</v>
      </c>
      <c r="AC79" s="38" t="b">
        <f t="shared" si="111"/>
        <v>0</v>
      </c>
      <c r="AD79" s="39" t="str">
        <f t="shared" si="112"/>
        <v/>
      </c>
      <c r="AE79" s="40">
        <v>67</v>
      </c>
      <c r="AF79" s="41" t="s">
        <v>86</v>
      </c>
      <c r="AG79" s="42"/>
      <c r="AH79" s="156"/>
      <c r="AI79" s="151" t="b">
        <f t="shared" si="113"/>
        <v>0</v>
      </c>
      <c r="AJ79" s="152" t="str">
        <f t="shared" si="114"/>
        <v/>
      </c>
      <c r="AK79" s="153" t="str">
        <f t="shared" si="139"/>
        <v/>
      </c>
      <c r="AL79" s="154" t="str">
        <f t="shared" si="140"/>
        <v/>
      </c>
      <c r="AM79" s="155" t="str">
        <f t="shared" si="105"/>
        <v/>
      </c>
      <c r="AN79" s="155">
        <f t="shared" si="141"/>
        <v>78</v>
      </c>
      <c r="AO79" s="159"/>
      <c r="AP79" s="151" t="b">
        <f t="shared" si="115"/>
        <v>0</v>
      </c>
      <c r="AQ79" s="152" t="str">
        <f t="shared" si="142"/>
        <v/>
      </c>
      <c r="AR79" s="153" t="str">
        <f t="shared" si="143"/>
        <v/>
      </c>
      <c r="AS79" s="154" t="str">
        <f t="shared" si="144"/>
        <v/>
      </c>
      <c r="AT79" s="155" t="str">
        <f t="shared" si="74"/>
        <v/>
      </c>
      <c r="AU79" s="155">
        <f t="shared" si="145"/>
        <v>70</v>
      </c>
      <c r="AV79" s="159"/>
      <c r="AW79" s="153" t="b">
        <f t="shared" si="116"/>
        <v>0</v>
      </c>
      <c r="AX79" s="152" t="str">
        <f t="shared" si="117"/>
        <v/>
      </c>
      <c r="AY79" s="153" t="str">
        <f t="shared" si="146"/>
        <v/>
      </c>
      <c r="AZ79" s="154" t="str">
        <f t="shared" si="147"/>
        <v/>
      </c>
      <c r="BA79" s="155" t="str">
        <f t="shared" si="148"/>
        <v/>
      </c>
      <c r="BB79" s="155">
        <f t="shared" si="149"/>
        <v>80</v>
      </c>
      <c r="BC79" s="159"/>
      <c r="BD79" s="153" t="b">
        <f t="shared" si="118"/>
        <v>0</v>
      </c>
      <c r="BE79" s="152" t="str">
        <f t="shared" si="119"/>
        <v/>
      </c>
      <c r="BF79" s="153" t="str">
        <f t="shared" si="150"/>
        <v/>
      </c>
      <c r="BG79" s="154" t="str">
        <f t="shared" si="151"/>
        <v/>
      </c>
      <c r="BH79" s="155" t="str">
        <f t="shared" si="121"/>
        <v/>
      </c>
      <c r="BI79" s="155">
        <f t="shared" si="152"/>
        <v>79</v>
      </c>
      <c r="BJ79" s="68" t="str">
        <f t="shared" si="122"/>
        <v/>
      </c>
      <c r="BK79" s="13"/>
      <c r="BL79" s="113" t="str">
        <f t="shared" si="123"/>
        <v/>
      </c>
      <c r="BM79" s="7"/>
      <c r="BN79"/>
      <c r="BO79"/>
      <c r="BP79"/>
      <c r="BQ79" s="61"/>
      <c r="BR79" s="278" t="str">
        <f t="shared" si="124"/>
        <v>-</v>
      </c>
      <c r="BS79" s="279" t="str">
        <f t="shared" si="153"/>
        <v/>
      </c>
      <c r="BT79" s="280"/>
      <c r="BU79" s="278" t="str">
        <f t="shared" si="125"/>
        <v>-</v>
      </c>
      <c r="BV79" s="279" t="str">
        <f t="shared" si="154"/>
        <v/>
      </c>
      <c r="BX79" s="278" t="str">
        <f t="shared" si="126"/>
        <v>-</v>
      </c>
      <c r="BY79" s="279" t="str">
        <f t="shared" si="155"/>
        <v/>
      </c>
      <c r="CA79" s="278" t="str">
        <f t="shared" si="127"/>
        <v>-</v>
      </c>
      <c r="CB79" s="279" t="str">
        <f t="shared" si="156"/>
        <v/>
      </c>
      <c r="CD79" s="278" t="str">
        <f t="shared" si="128"/>
        <v>-</v>
      </c>
      <c r="CE79" s="279" t="str">
        <f t="shared" si="157"/>
        <v/>
      </c>
      <c r="CG79" s="278" t="str">
        <f t="shared" si="129"/>
        <v>-</v>
      </c>
      <c r="CH79" s="279" t="str">
        <f t="shared" si="158"/>
        <v/>
      </c>
      <c r="CJ79" s="278" t="str">
        <f t="shared" si="130"/>
        <v>-</v>
      </c>
      <c r="CK79" s="279" t="str">
        <f t="shared" si="159"/>
        <v/>
      </c>
      <c r="CM79" s="278" t="str">
        <f t="shared" si="131"/>
        <v>-</v>
      </c>
      <c r="CN79" s="279" t="str">
        <f t="shared" si="160"/>
        <v/>
      </c>
      <c r="CP79" s="278" t="str">
        <f t="shared" si="132"/>
        <v>-</v>
      </c>
      <c r="CQ79" s="279" t="str">
        <f t="shared" si="161"/>
        <v/>
      </c>
      <c r="CS79" s="278" t="str">
        <f t="shared" si="133"/>
        <v>X</v>
      </c>
      <c r="CT79" s="279" t="str">
        <f t="shared" si="162"/>
        <v/>
      </c>
      <c r="CU79" s="271"/>
      <c r="CV79" s="165"/>
      <c r="CW79" s="13"/>
      <c r="CX79"/>
      <c r="DA79"/>
    </row>
    <row r="80" spans="1:105" ht="20.25" x14ac:dyDescent="0.3">
      <c r="A80" s="13"/>
      <c r="B80" s="257">
        <v>68</v>
      </c>
      <c r="C80" s="203" t="str">
        <f t="shared" si="103"/>
        <v>DNS</v>
      </c>
      <c r="D80" s="204" t="str">
        <f t="shared" si="134"/>
        <v/>
      </c>
      <c r="E80" s="205" t="str">
        <f t="shared" si="135"/>
        <v/>
      </c>
      <c r="F80" s="206" t="str">
        <f t="shared" si="136"/>
        <v/>
      </c>
      <c r="G80" s="206" t="str">
        <f t="shared" si="137"/>
        <v/>
      </c>
      <c r="H80" s="206"/>
      <c r="I80" s="207"/>
      <c r="J80" s="208"/>
      <c r="K80" s="209"/>
      <c r="L80" s="210"/>
      <c r="M80" s="212" t="s">
        <v>123</v>
      </c>
      <c r="N80" s="212"/>
      <c r="O80" s="213" t="str">
        <f t="shared" si="106"/>
        <v>X</v>
      </c>
      <c r="P80" s="214">
        <v>0</v>
      </c>
      <c r="Q80" s="215">
        <v>0</v>
      </c>
      <c r="R80" s="216">
        <v>0</v>
      </c>
      <c r="S80" s="211"/>
      <c r="T80" s="217" t="str">
        <f t="shared" si="107"/>
        <v>DNS</v>
      </c>
      <c r="U80" s="218" t="str">
        <f t="shared" si="108"/>
        <v/>
      </c>
      <c r="V80" s="219" t="str">
        <f t="shared" si="104"/>
        <v>=</v>
      </c>
      <c r="W80" s="220">
        <f t="shared" si="138"/>
        <v>62</v>
      </c>
      <c r="X80" s="258">
        <v>68</v>
      </c>
      <c r="Y80" s="222" t="str">
        <f t="shared" si="102"/>
        <v/>
      </c>
      <c r="Z80" s="306"/>
      <c r="AA80" s="138" t="b">
        <f t="shared" si="109"/>
        <v>0</v>
      </c>
      <c r="AB80" s="38" t="b">
        <f t="shared" si="110"/>
        <v>0</v>
      </c>
      <c r="AC80" s="38" t="b">
        <f t="shared" si="111"/>
        <v>0</v>
      </c>
      <c r="AD80" s="39" t="str">
        <f t="shared" si="112"/>
        <v/>
      </c>
      <c r="AE80" s="40">
        <v>68</v>
      </c>
      <c r="AF80" s="41" t="s">
        <v>87</v>
      </c>
      <c r="AG80" s="42"/>
      <c r="AH80" s="156"/>
      <c r="AI80" s="151" t="b">
        <f t="shared" si="113"/>
        <v>0</v>
      </c>
      <c r="AJ80" s="152" t="str">
        <f t="shared" si="114"/>
        <v/>
      </c>
      <c r="AK80" s="153" t="str">
        <f t="shared" si="139"/>
        <v/>
      </c>
      <c r="AL80" s="154" t="str">
        <f t="shared" si="140"/>
        <v/>
      </c>
      <c r="AM80" s="155" t="str">
        <f t="shared" si="105"/>
        <v/>
      </c>
      <c r="AN80" s="155">
        <f t="shared" si="141"/>
        <v>78</v>
      </c>
      <c r="AO80" s="159"/>
      <c r="AP80" s="151" t="b">
        <f t="shared" si="115"/>
        <v>0</v>
      </c>
      <c r="AQ80" s="152" t="str">
        <f t="shared" si="142"/>
        <v/>
      </c>
      <c r="AR80" s="153" t="str">
        <f t="shared" si="143"/>
        <v/>
      </c>
      <c r="AS80" s="154" t="str">
        <f t="shared" si="144"/>
        <v/>
      </c>
      <c r="AT80" s="155" t="str">
        <f t="shared" si="74"/>
        <v/>
      </c>
      <c r="AU80" s="155">
        <f t="shared" si="145"/>
        <v>70</v>
      </c>
      <c r="AV80" s="159"/>
      <c r="AW80" s="153" t="b">
        <f t="shared" si="116"/>
        <v>0</v>
      </c>
      <c r="AX80" s="152" t="str">
        <f t="shared" si="117"/>
        <v/>
      </c>
      <c r="AY80" s="153" t="str">
        <f t="shared" si="146"/>
        <v/>
      </c>
      <c r="AZ80" s="154" t="str">
        <f t="shared" si="147"/>
        <v/>
      </c>
      <c r="BA80" s="155" t="str">
        <f t="shared" si="148"/>
        <v/>
      </c>
      <c r="BB80" s="155">
        <f t="shared" si="149"/>
        <v>80</v>
      </c>
      <c r="BC80" s="159"/>
      <c r="BD80" s="153" t="b">
        <f t="shared" si="118"/>
        <v>0</v>
      </c>
      <c r="BE80" s="152" t="str">
        <f t="shared" si="119"/>
        <v/>
      </c>
      <c r="BF80" s="153" t="str">
        <f t="shared" si="150"/>
        <v/>
      </c>
      <c r="BG80" s="154" t="str">
        <f t="shared" si="151"/>
        <v/>
      </c>
      <c r="BH80" s="155" t="str">
        <f t="shared" si="121"/>
        <v/>
      </c>
      <c r="BI80" s="155">
        <f t="shared" si="152"/>
        <v>79</v>
      </c>
      <c r="BJ80" s="68" t="str">
        <f t="shared" si="122"/>
        <v/>
      </c>
      <c r="BK80" s="13"/>
      <c r="BL80" s="113" t="str">
        <f t="shared" si="123"/>
        <v/>
      </c>
      <c r="BM80" s="7"/>
      <c r="BN80"/>
      <c r="BO80"/>
      <c r="BP80"/>
      <c r="BQ80" s="61"/>
      <c r="BR80" s="278" t="str">
        <f t="shared" si="124"/>
        <v>-</v>
      </c>
      <c r="BS80" s="279" t="str">
        <f t="shared" si="153"/>
        <v/>
      </c>
      <c r="BT80" s="280"/>
      <c r="BU80" s="278" t="str">
        <f t="shared" si="125"/>
        <v>-</v>
      </c>
      <c r="BV80" s="279" t="str">
        <f t="shared" si="154"/>
        <v/>
      </c>
      <c r="BX80" s="278" t="str">
        <f t="shared" si="126"/>
        <v>-</v>
      </c>
      <c r="BY80" s="279" t="str">
        <f t="shared" si="155"/>
        <v/>
      </c>
      <c r="CA80" s="278" t="str">
        <f t="shared" si="127"/>
        <v>-</v>
      </c>
      <c r="CB80" s="279" t="str">
        <f t="shared" si="156"/>
        <v/>
      </c>
      <c r="CD80" s="278" t="str">
        <f t="shared" si="128"/>
        <v>-</v>
      </c>
      <c r="CE80" s="279" t="str">
        <f t="shared" si="157"/>
        <v/>
      </c>
      <c r="CG80" s="278" t="str">
        <f t="shared" si="129"/>
        <v>-</v>
      </c>
      <c r="CH80" s="279" t="str">
        <f t="shared" si="158"/>
        <v/>
      </c>
      <c r="CJ80" s="278" t="str">
        <f t="shared" si="130"/>
        <v>-</v>
      </c>
      <c r="CK80" s="279" t="str">
        <f t="shared" si="159"/>
        <v/>
      </c>
      <c r="CM80" s="278" t="str">
        <f t="shared" si="131"/>
        <v>-</v>
      </c>
      <c r="CN80" s="279" t="str">
        <f t="shared" si="160"/>
        <v/>
      </c>
      <c r="CP80" s="278" t="str">
        <f t="shared" si="132"/>
        <v>-</v>
      </c>
      <c r="CQ80" s="279" t="str">
        <f t="shared" si="161"/>
        <v/>
      </c>
      <c r="CS80" s="278" t="str">
        <f t="shared" si="133"/>
        <v>X</v>
      </c>
      <c r="CT80" s="279" t="str">
        <f t="shared" si="162"/>
        <v/>
      </c>
      <c r="CU80" s="271"/>
      <c r="CV80" s="165"/>
      <c r="CW80" s="13"/>
      <c r="CX80"/>
      <c r="DA80"/>
    </row>
    <row r="81" spans="1:105" ht="20.25" x14ac:dyDescent="0.3">
      <c r="A81" s="13"/>
      <c r="B81" s="257">
        <v>69</v>
      </c>
      <c r="C81" s="203" t="str">
        <f t="shared" si="103"/>
        <v>DNS</v>
      </c>
      <c r="D81" s="204" t="str">
        <f t="shared" si="134"/>
        <v/>
      </c>
      <c r="E81" s="205" t="str">
        <f t="shared" si="135"/>
        <v/>
      </c>
      <c r="F81" s="206" t="str">
        <f t="shared" si="136"/>
        <v/>
      </c>
      <c r="G81" s="206" t="str">
        <f t="shared" si="137"/>
        <v/>
      </c>
      <c r="H81" s="206"/>
      <c r="I81" s="207"/>
      <c r="J81" s="208"/>
      <c r="K81" s="209"/>
      <c r="L81" s="210"/>
      <c r="M81" s="212" t="s">
        <v>123</v>
      </c>
      <c r="N81" s="212"/>
      <c r="O81" s="213" t="str">
        <f t="shared" si="106"/>
        <v>X</v>
      </c>
      <c r="P81" s="214">
        <v>0</v>
      </c>
      <c r="Q81" s="215">
        <v>0</v>
      </c>
      <c r="R81" s="216">
        <v>0</v>
      </c>
      <c r="S81" s="211"/>
      <c r="T81" s="217" t="str">
        <f t="shared" si="107"/>
        <v>DNS</v>
      </c>
      <c r="U81" s="218" t="str">
        <f t="shared" si="108"/>
        <v/>
      </c>
      <c r="V81" s="219" t="str">
        <f t="shared" si="104"/>
        <v>=</v>
      </c>
      <c r="W81" s="220">
        <f t="shared" si="138"/>
        <v>62</v>
      </c>
      <c r="X81" s="258">
        <v>69</v>
      </c>
      <c r="Y81" s="222" t="str">
        <f t="shared" si="102"/>
        <v/>
      </c>
      <c r="Z81" s="306"/>
      <c r="AA81" s="138" t="b">
        <f t="shared" si="109"/>
        <v>0</v>
      </c>
      <c r="AB81" s="38" t="b">
        <f t="shared" si="110"/>
        <v>0</v>
      </c>
      <c r="AC81" s="38" t="b">
        <f t="shared" si="111"/>
        <v>0</v>
      </c>
      <c r="AD81" s="39" t="str">
        <f t="shared" si="112"/>
        <v/>
      </c>
      <c r="AE81" s="40">
        <v>69</v>
      </c>
      <c r="AF81" s="41" t="s">
        <v>88</v>
      </c>
      <c r="AG81" s="42"/>
      <c r="AH81" s="156"/>
      <c r="AI81" s="151" t="b">
        <f t="shared" si="113"/>
        <v>0</v>
      </c>
      <c r="AJ81" s="152" t="str">
        <f t="shared" si="114"/>
        <v/>
      </c>
      <c r="AK81" s="153" t="str">
        <f t="shared" si="139"/>
        <v/>
      </c>
      <c r="AL81" s="154" t="str">
        <f t="shared" si="140"/>
        <v/>
      </c>
      <c r="AM81" s="155" t="str">
        <f t="shared" si="105"/>
        <v/>
      </c>
      <c r="AN81" s="155">
        <f t="shared" si="141"/>
        <v>78</v>
      </c>
      <c r="AO81" s="159"/>
      <c r="AP81" s="151" t="b">
        <f t="shared" si="115"/>
        <v>0</v>
      </c>
      <c r="AQ81" s="152" t="str">
        <f t="shared" si="142"/>
        <v/>
      </c>
      <c r="AR81" s="153" t="str">
        <f t="shared" si="143"/>
        <v/>
      </c>
      <c r="AS81" s="154" t="str">
        <f t="shared" si="144"/>
        <v/>
      </c>
      <c r="AT81" s="155" t="str">
        <f t="shared" si="74"/>
        <v/>
      </c>
      <c r="AU81" s="155">
        <f t="shared" si="145"/>
        <v>70</v>
      </c>
      <c r="AV81" s="159"/>
      <c r="AW81" s="153" t="b">
        <f t="shared" si="116"/>
        <v>0</v>
      </c>
      <c r="AX81" s="152" t="str">
        <f t="shared" si="117"/>
        <v/>
      </c>
      <c r="AY81" s="153" t="str">
        <f t="shared" si="146"/>
        <v/>
      </c>
      <c r="AZ81" s="154" t="str">
        <f t="shared" si="147"/>
        <v/>
      </c>
      <c r="BA81" s="155" t="str">
        <f t="shared" si="148"/>
        <v/>
      </c>
      <c r="BB81" s="155">
        <f t="shared" si="149"/>
        <v>80</v>
      </c>
      <c r="BC81" s="159"/>
      <c r="BD81" s="153" t="b">
        <f t="shared" si="118"/>
        <v>0</v>
      </c>
      <c r="BE81" s="152" t="str">
        <f t="shared" si="119"/>
        <v/>
      </c>
      <c r="BF81" s="153" t="str">
        <f t="shared" si="150"/>
        <v/>
      </c>
      <c r="BG81" s="154" t="str">
        <f t="shared" si="151"/>
        <v/>
      </c>
      <c r="BH81" s="155" t="str">
        <f t="shared" si="121"/>
        <v/>
      </c>
      <c r="BI81" s="155">
        <f t="shared" si="152"/>
        <v>79</v>
      </c>
      <c r="BJ81" s="68" t="str">
        <f t="shared" si="122"/>
        <v/>
      </c>
      <c r="BK81" s="13"/>
      <c r="BL81" s="113" t="str">
        <f t="shared" si="123"/>
        <v/>
      </c>
      <c r="BM81" s="7"/>
      <c r="BN81"/>
      <c r="BO81"/>
      <c r="BP81"/>
      <c r="BQ81" s="61"/>
      <c r="BR81" s="278" t="str">
        <f t="shared" si="124"/>
        <v>-</v>
      </c>
      <c r="BS81" s="279" t="str">
        <f t="shared" si="153"/>
        <v/>
      </c>
      <c r="BT81" s="280"/>
      <c r="BU81" s="278" t="str">
        <f t="shared" si="125"/>
        <v>-</v>
      </c>
      <c r="BV81" s="279" t="str">
        <f t="shared" si="154"/>
        <v/>
      </c>
      <c r="BX81" s="278" t="str">
        <f t="shared" si="126"/>
        <v>-</v>
      </c>
      <c r="BY81" s="279" t="str">
        <f t="shared" si="155"/>
        <v/>
      </c>
      <c r="CA81" s="278" t="str">
        <f t="shared" si="127"/>
        <v>-</v>
      </c>
      <c r="CB81" s="279" t="str">
        <f t="shared" si="156"/>
        <v/>
      </c>
      <c r="CD81" s="278" t="str">
        <f t="shared" si="128"/>
        <v>-</v>
      </c>
      <c r="CE81" s="279" t="str">
        <f t="shared" si="157"/>
        <v/>
      </c>
      <c r="CG81" s="278" t="str">
        <f t="shared" si="129"/>
        <v>-</v>
      </c>
      <c r="CH81" s="279" t="str">
        <f t="shared" si="158"/>
        <v/>
      </c>
      <c r="CJ81" s="278" t="str">
        <f t="shared" si="130"/>
        <v>-</v>
      </c>
      <c r="CK81" s="279" t="str">
        <f t="shared" si="159"/>
        <v/>
      </c>
      <c r="CM81" s="278" t="str">
        <f t="shared" si="131"/>
        <v>-</v>
      </c>
      <c r="CN81" s="279" t="str">
        <f t="shared" si="160"/>
        <v/>
      </c>
      <c r="CP81" s="278" t="str">
        <f t="shared" si="132"/>
        <v>-</v>
      </c>
      <c r="CQ81" s="279" t="str">
        <f t="shared" si="161"/>
        <v/>
      </c>
      <c r="CS81" s="278" t="str">
        <f t="shared" si="133"/>
        <v>X</v>
      </c>
      <c r="CT81" s="279" t="str">
        <f t="shared" si="162"/>
        <v/>
      </c>
      <c r="CU81" s="271"/>
      <c r="CV81" s="165"/>
      <c r="CW81" s="13"/>
      <c r="CX81"/>
      <c r="DA81"/>
    </row>
    <row r="82" spans="1:105" ht="20.25" x14ac:dyDescent="0.3">
      <c r="A82" s="13"/>
      <c r="B82" s="257">
        <v>70</v>
      </c>
      <c r="C82" s="227" t="str">
        <f t="shared" si="103"/>
        <v>DNS</v>
      </c>
      <c r="D82" s="228" t="str">
        <f t="shared" si="134"/>
        <v/>
      </c>
      <c r="E82" s="296" t="str">
        <f t="shared" si="135"/>
        <v/>
      </c>
      <c r="F82" s="229" t="str">
        <f t="shared" si="136"/>
        <v/>
      </c>
      <c r="G82" s="297" t="str">
        <f t="shared" si="137"/>
        <v/>
      </c>
      <c r="H82" s="297"/>
      <c r="I82" s="230"/>
      <c r="J82" s="166"/>
      <c r="K82" s="223"/>
      <c r="L82" s="231"/>
      <c r="M82" s="212" t="s">
        <v>123</v>
      </c>
      <c r="N82" s="232"/>
      <c r="O82" s="213" t="str">
        <f t="shared" si="106"/>
        <v>X</v>
      </c>
      <c r="P82" s="233">
        <v>0</v>
      </c>
      <c r="Q82" s="215">
        <v>0</v>
      </c>
      <c r="R82" s="216">
        <v>0</v>
      </c>
      <c r="S82" s="250"/>
      <c r="T82" s="303" t="str">
        <f t="shared" si="107"/>
        <v>DNS</v>
      </c>
      <c r="U82" s="299" t="str">
        <f t="shared" si="108"/>
        <v/>
      </c>
      <c r="V82" s="234" t="str">
        <f t="shared" si="104"/>
        <v>=</v>
      </c>
      <c r="W82" s="235">
        <f t="shared" si="138"/>
        <v>62</v>
      </c>
      <c r="X82" s="300">
        <v>70</v>
      </c>
      <c r="Y82" s="268" t="str">
        <f t="shared" si="102"/>
        <v/>
      </c>
      <c r="Z82" s="306"/>
      <c r="AA82" s="138" t="b">
        <f t="shared" si="109"/>
        <v>0</v>
      </c>
      <c r="AB82" s="38" t="b">
        <f t="shared" si="110"/>
        <v>0</v>
      </c>
      <c r="AC82" s="38" t="b">
        <f t="shared" si="111"/>
        <v>0</v>
      </c>
      <c r="AD82" s="39" t="str">
        <f t="shared" si="112"/>
        <v/>
      </c>
      <c r="AE82" s="40">
        <v>70</v>
      </c>
      <c r="AF82" s="41" t="s">
        <v>89</v>
      </c>
      <c r="AG82" s="42"/>
      <c r="AH82" s="156"/>
      <c r="AI82" s="151" t="b">
        <f t="shared" si="113"/>
        <v>0</v>
      </c>
      <c r="AJ82" s="152" t="str">
        <f t="shared" si="114"/>
        <v/>
      </c>
      <c r="AK82" s="153" t="str">
        <f t="shared" si="139"/>
        <v/>
      </c>
      <c r="AL82" s="154" t="str">
        <f t="shared" si="140"/>
        <v/>
      </c>
      <c r="AM82" s="155" t="str">
        <f t="shared" si="105"/>
        <v/>
      </c>
      <c r="AN82" s="155">
        <f t="shared" si="141"/>
        <v>78</v>
      </c>
      <c r="AO82" s="159"/>
      <c r="AP82" s="151" t="b">
        <f t="shared" si="115"/>
        <v>0</v>
      </c>
      <c r="AQ82" s="152" t="str">
        <f t="shared" si="142"/>
        <v/>
      </c>
      <c r="AR82" s="153" t="str">
        <f t="shared" si="143"/>
        <v/>
      </c>
      <c r="AS82" s="154" t="str">
        <f t="shared" si="144"/>
        <v/>
      </c>
      <c r="AT82" s="155" t="str">
        <f t="shared" si="74"/>
        <v/>
      </c>
      <c r="AU82" s="155">
        <f t="shared" si="145"/>
        <v>70</v>
      </c>
      <c r="AV82" s="159"/>
      <c r="AW82" s="153" t="b">
        <f t="shared" si="116"/>
        <v>0</v>
      </c>
      <c r="AX82" s="152" t="str">
        <f t="shared" si="117"/>
        <v/>
      </c>
      <c r="AY82" s="153" t="str">
        <f t="shared" si="146"/>
        <v/>
      </c>
      <c r="AZ82" s="154" t="str">
        <f t="shared" si="147"/>
        <v/>
      </c>
      <c r="BA82" s="155" t="str">
        <f t="shared" si="148"/>
        <v/>
      </c>
      <c r="BB82" s="155">
        <f t="shared" si="149"/>
        <v>80</v>
      </c>
      <c r="BC82" s="159"/>
      <c r="BD82" s="153" t="b">
        <f t="shared" si="118"/>
        <v>0</v>
      </c>
      <c r="BE82" s="152" t="str">
        <f t="shared" si="119"/>
        <v/>
      </c>
      <c r="BF82" s="153" t="str">
        <f t="shared" si="150"/>
        <v/>
      </c>
      <c r="BG82" s="154" t="str">
        <f t="shared" si="151"/>
        <v/>
      </c>
      <c r="BH82" s="155" t="str">
        <f t="shared" si="121"/>
        <v/>
      </c>
      <c r="BI82" s="155">
        <f t="shared" si="152"/>
        <v>79</v>
      </c>
      <c r="BJ82" s="68" t="str">
        <f t="shared" si="122"/>
        <v/>
      </c>
      <c r="BK82" s="13"/>
      <c r="BL82" s="113" t="str">
        <f t="shared" si="123"/>
        <v/>
      </c>
      <c r="BM82" s="7"/>
      <c r="BN82"/>
      <c r="BO82"/>
      <c r="BP82"/>
      <c r="BQ82" s="61"/>
      <c r="BR82" s="278" t="str">
        <f t="shared" si="124"/>
        <v>-</v>
      </c>
      <c r="BS82" s="279" t="str">
        <f t="shared" si="153"/>
        <v/>
      </c>
      <c r="BT82" s="280"/>
      <c r="BU82" s="278" t="str">
        <f t="shared" si="125"/>
        <v>-</v>
      </c>
      <c r="BV82" s="279" t="str">
        <f t="shared" si="154"/>
        <v/>
      </c>
      <c r="BX82" s="278" t="str">
        <f t="shared" si="126"/>
        <v>-</v>
      </c>
      <c r="BY82" s="279" t="str">
        <f t="shared" si="155"/>
        <v/>
      </c>
      <c r="CA82" s="278" t="str">
        <f t="shared" si="127"/>
        <v>-</v>
      </c>
      <c r="CB82" s="279" t="str">
        <f t="shared" si="156"/>
        <v/>
      </c>
      <c r="CD82" s="278" t="str">
        <f t="shared" si="128"/>
        <v>-</v>
      </c>
      <c r="CE82" s="279" t="str">
        <f t="shared" si="157"/>
        <v/>
      </c>
      <c r="CG82" s="278" t="str">
        <f t="shared" si="129"/>
        <v>-</v>
      </c>
      <c r="CH82" s="279" t="str">
        <f t="shared" si="158"/>
        <v/>
      </c>
      <c r="CJ82" s="278" t="str">
        <f t="shared" si="130"/>
        <v>-</v>
      </c>
      <c r="CK82" s="279" t="str">
        <f t="shared" si="159"/>
        <v/>
      </c>
      <c r="CM82" s="278" t="str">
        <f t="shared" si="131"/>
        <v>-</v>
      </c>
      <c r="CN82" s="279" t="str">
        <f t="shared" si="160"/>
        <v/>
      </c>
      <c r="CP82" s="278" t="str">
        <f t="shared" si="132"/>
        <v>-</v>
      </c>
      <c r="CQ82" s="279" t="str">
        <f t="shared" si="161"/>
        <v/>
      </c>
      <c r="CS82" s="278" t="str">
        <f t="shared" si="133"/>
        <v>X</v>
      </c>
      <c r="CT82" s="279" t="str">
        <f t="shared" si="162"/>
        <v/>
      </c>
      <c r="CU82" s="271"/>
      <c r="CV82" s="165"/>
      <c r="CW82" s="13"/>
      <c r="CX82"/>
      <c r="DA82"/>
    </row>
    <row r="83" spans="1:105" ht="20.25" x14ac:dyDescent="0.3">
      <c r="A83" s="13"/>
      <c r="B83" s="255">
        <v>71</v>
      </c>
      <c r="C83" s="238" t="str">
        <f t="shared" si="103"/>
        <v>DNS</v>
      </c>
      <c r="D83" s="239" t="str">
        <f t="shared" si="134"/>
        <v/>
      </c>
      <c r="E83" s="298" t="str">
        <f t="shared" si="135"/>
        <v/>
      </c>
      <c r="F83" s="240" t="str">
        <f t="shared" si="136"/>
        <v/>
      </c>
      <c r="G83" s="192" t="str">
        <f t="shared" si="137"/>
        <v/>
      </c>
      <c r="H83" s="192"/>
      <c r="I83" s="241"/>
      <c r="J83" s="224"/>
      <c r="K83" s="225"/>
      <c r="L83" s="242"/>
      <c r="M83" s="212" t="s">
        <v>123</v>
      </c>
      <c r="N83" s="243"/>
      <c r="O83" s="213" t="str">
        <f t="shared" si="106"/>
        <v>X</v>
      </c>
      <c r="P83" s="244">
        <v>0</v>
      </c>
      <c r="Q83" s="245">
        <v>0</v>
      </c>
      <c r="R83" s="246">
        <v>0</v>
      </c>
      <c r="S83" s="251"/>
      <c r="T83" s="286" t="str">
        <f t="shared" si="107"/>
        <v>DNS</v>
      </c>
      <c r="U83" s="292" t="str">
        <f t="shared" si="108"/>
        <v/>
      </c>
      <c r="V83" s="247" t="str">
        <f t="shared" si="104"/>
        <v>=</v>
      </c>
      <c r="W83" s="248">
        <f t="shared" si="138"/>
        <v>62</v>
      </c>
      <c r="X83" s="256">
        <v>71</v>
      </c>
      <c r="Y83" s="269" t="str">
        <f t="shared" si="102"/>
        <v/>
      </c>
      <c r="Z83" s="306"/>
      <c r="AA83" s="138" t="b">
        <f t="shared" si="109"/>
        <v>0</v>
      </c>
      <c r="AB83" s="38" t="b">
        <f t="shared" si="110"/>
        <v>0</v>
      </c>
      <c r="AC83" s="38" t="b">
        <f t="shared" si="111"/>
        <v>0</v>
      </c>
      <c r="AD83" s="39" t="str">
        <f t="shared" si="112"/>
        <v/>
      </c>
      <c r="AE83" s="40">
        <v>71</v>
      </c>
      <c r="AF83" s="41" t="s">
        <v>90</v>
      </c>
      <c r="AG83" s="42"/>
      <c r="AH83" s="156"/>
      <c r="AI83" s="151" t="b">
        <f t="shared" si="113"/>
        <v>0</v>
      </c>
      <c r="AJ83" s="152" t="str">
        <f t="shared" si="114"/>
        <v/>
      </c>
      <c r="AK83" s="153" t="str">
        <f t="shared" si="139"/>
        <v/>
      </c>
      <c r="AL83" s="154" t="str">
        <f t="shared" si="140"/>
        <v/>
      </c>
      <c r="AM83" s="155" t="str">
        <f t="shared" si="105"/>
        <v/>
      </c>
      <c r="AN83" s="155">
        <f t="shared" si="141"/>
        <v>78</v>
      </c>
      <c r="AO83" s="159"/>
      <c r="AP83" s="151" t="b">
        <f t="shared" si="115"/>
        <v>0</v>
      </c>
      <c r="AQ83" s="152" t="str">
        <f t="shared" si="142"/>
        <v/>
      </c>
      <c r="AR83" s="153" t="str">
        <f t="shared" si="143"/>
        <v/>
      </c>
      <c r="AS83" s="154" t="str">
        <f t="shared" si="144"/>
        <v/>
      </c>
      <c r="AT83" s="155" t="str">
        <f t="shared" si="74"/>
        <v/>
      </c>
      <c r="AU83" s="155">
        <f t="shared" si="145"/>
        <v>70</v>
      </c>
      <c r="AV83" s="159"/>
      <c r="AW83" s="153" t="b">
        <f t="shared" si="116"/>
        <v>0</v>
      </c>
      <c r="AX83" s="152" t="str">
        <f t="shared" si="117"/>
        <v/>
      </c>
      <c r="AY83" s="153" t="str">
        <f t="shared" si="146"/>
        <v/>
      </c>
      <c r="AZ83" s="154" t="str">
        <f t="shared" si="147"/>
        <v/>
      </c>
      <c r="BA83" s="155" t="str">
        <f t="shared" si="148"/>
        <v/>
      </c>
      <c r="BB83" s="155">
        <f t="shared" si="149"/>
        <v>80</v>
      </c>
      <c r="BC83" s="159"/>
      <c r="BD83" s="153" t="b">
        <f t="shared" si="118"/>
        <v>0</v>
      </c>
      <c r="BE83" s="152" t="str">
        <f t="shared" si="119"/>
        <v/>
      </c>
      <c r="BF83" s="153" t="str">
        <f t="shared" si="150"/>
        <v/>
      </c>
      <c r="BG83" s="154" t="str">
        <f t="shared" si="151"/>
        <v/>
      </c>
      <c r="BH83" s="155" t="str">
        <f t="shared" si="121"/>
        <v/>
      </c>
      <c r="BI83" s="155">
        <f t="shared" si="152"/>
        <v>79</v>
      </c>
      <c r="BJ83" s="68" t="str">
        <f t="shared" ref="BJ83:BJ92" si="163">IF(O83&lt;$S$2,"New Record!","")</f>
        <v/>
      </c>
      <c r="BK83" s="13"/>
      <c r="BL83" s="113" t="str">
        <f t="shared" si="123"/>
        <v/>
      </c>
      <c r="BM83" s="7"/>
      <c r="BN83"/>
      <c r="BO83"/>
      <c r="BP83"/>
      <c r="BQ83" s="61"/>
      <c r="BR83" s="278" t="str">
        <f t="shared" si="124"/>
        <v>-</v>
      </c>
      <c r="BS83" s="279" t="str">
        <f t="shared" si="153"/>
        <v/>
      </c>
      <c r="BT83" s="280"/>
      <c r="BU83" s="278" t="str">
        <f t="shared" si="125"/>
        <v>-</v>
      </c>
      <c r="BV83" s="279" t="str">
        <f t="shared" si="154"/>
        <v/>
      </c>
      <c r="BX83" s="278" t="str">
        <f t="shared" si="126"/>
        <v>-</v>
      </c>
      <c r="BY83" s="279" t="str">
        <f t="shared" si="155"/>
        <v/>
      </c>
      <c r="CA83" s="278" t="str">
        <f t="shared" si="127"/>
        <v>-</v>
      </c>
      <c r="CB83" s="279" t="str">
        <f t="shared" si="156"/>
        <v/>
      </c>
      <c r="CD83" s="278" t="str">
        <f t="shared" si="128"/>
        <v>-</v>
      </c>
      <c r="CE83" s="279" t="str">
        <f t="shared" si="157"/>
        <v/>
      </c>
      <c r="CG83" s="278" t="str">
        <f t="shared" si="129"/>
        <v>-</v>
      </c>
      <c r="CH83" s="279" t="str">
        <f t="shared" si="158"/>
        <v/>
      </c>
      <c r="CJ83" s="278" t="str">
        <f t="shared" si="130"/>
        <v>-</v>
      </c>
      <c r="CK83" s="279" t="str">
        <f t="shared" si="159"/>
        <v/>
      </c>
      <c r="CM83" s="278" t="str">
        <f t="shared" si="131"/>
        <v>-</v>
      </c>
      <c r="CN83" s="279" t="str">
        <f t="shared" si="160"/>
        <v/>
      </c>
      <c r="CP83" s="278" t="str">
        <f t="shared" si="132"/>
        <v>-</v>
      </c>
      <c r="CQ83" s="279" t="str">
        <f t="shared" si="161"/>
        <v/>
      </c>
      <c r="CS83" s="278" t="str">
        <f t="shared" si="133"/>
        <v>X</v>
      </c>
      <c r="CT83" s="279" t="str">
        <f t="shared" si="162"/>
        <v/>
      </c>
      <c r="CU83" s="271"/>
      <c r="CV83" s="165"/>
      <c r="CW83" s="13"/>
      <c r="CX83"/>
      <c r="DA83"/>
    </row>
    <row r="84" spans="1:105" ht="20.25" x14ac:dyDescent="0.3">
      <c r="A84" s="13"/>
      <c r="B84" s="257">
        <v>72</v>
      </c>
      <c r="C84" s="203" t="str">
        <f t="shared" si="103"/>
        <v>DNS</v>
      </c>
      <c r="D84" s="204" t="str">
        <f t="shared" si="134"/>
        <v/>
      </c>
      <c r="E84" s="205" t="str">
        <f t="shared" si="135"/>
        <v/>
      </c>
      <c r="F84" s="206" t="str">
        <f t="shared" si="136"/>
        <v/>
      </c>
      <c r="G84" s="206" t="str">
        <f t="shared" si="137"/>
        <v/>
      </c>
      <c r="H84" s="206"/>
      <c r="I84" s="207"/>
      <c r="J84" s="208"/>
      <c r="K84" s="209"/>
      <c r="L84" s="210"/>
      <c r="M84" s="212" t="s">
        <v>123</v>
      </c>
      <c r="N84" s="212"/>
      <c r="O84" s="213" t="str">
        <f t="shared" si="106"/>
        <v>X</v>
      </c>
      <c r="P84" s="214">
        <v>0</v>
      </c>
      <c r="Q84" s="215">
        <v>0</v>
      </c>
      <c r="R84" s="216">
        <v>0</v>
      </c>
      <c r="S84" s="211"/>
      <c r="T84" s="217" t="str">
        <f t="shared" si="107"/>
        <v>DNS</v>
      </c>
      <c r="U84" s="218" t="str">
        <f t="shared" si="108"/>
        <v/>
      </c>
      <c r="V84" s="219" t="str">
        <f t="shared" si="104"/>
        <v>=</v>
      </c>
      <c r="W84" s="220">
        <f t="shared" si="138"/>
        <v>62</v>
      </c>
      <c r="X84" s="258">
        <v>72</v>
      </c>
      <c r="Y84" s="222" t="str">
        <f t="shared" si="102"/>
        <v/>
      </c>
      <c r="Z84" s="306"/>
      <c r="AA84" s="138" t="b">
        <f t="shared" si="109"/>
        <v>0</v>
      </c>
      <c r="AB84" s="38" t="b">
        <f t="shared" si="110"/>
        <v>0</v>
      </c>
      <c r="AC84" s="38" t="b">
        <f t="shared" si="111"/>
        <v>0</v>
      </c>
      <c r="AD84" s="39" t="str">
        <f t="shared" si="112"/>
        <v/>
      </c>
      <c r="AE84" s="40">
        <v>72</v>
      </c>
      <c r="AF84" s="41" t="s">
        <v>91</v>
      </c>
      <c r="AG84" s="42"/>
      <c r="AH84" s="156"/>
      <c r="AI84" s="151" t="b">
        <f t="shared" si="113"/>
        <v>0</v>
      </c>
      <c r="AJ84" s="152" t="str">
        <f t="shared" si="114"/>
        <v/>
      </c>
      <c r="AK84" s="153" t="str">
        <f t="shared" si="139"/>
        <v/>
      </c>
      <c r="AL84" s="154" t="str">
        <f t="shared" si="140"/>
        <v/>
      </c>
      <c r="AM84" s="155" t="str">
        <f t="shared" si="105"/>
        <v/>
      </c>
      <c r="AN84" s="155">
        <f t="shared" si="141"/>
        <v>78</v>
      </c>
      <c r="AO84" s="159"/>
      <c r="AP84" s="151" t="b">
        <f t="shared" si="115"/>
        <v>0</v>
      </c>
      <c r="AQ84" s="152" t="str">
        <f t="shared" si="142"/>
        <v/>
      </c>
      <c r="AR84" s="153" t="str">
        <f t="shared" si="143"/>
        <v/>
      </c>
      <c r="AS84" s="154" t="str">
        <f t="shared" si="144"/>
        <v/>
      </c>
      <c r="AT84" s="155" t="str">
        <f t="shared" si="74"/>
        <v/>
      </c>
      <c r="AU84" s="155">
        <f t="shared" si="145"/>
        <v>70</v>
      </c>
      <c r="AV84" s="159"/>
      <c r="AW84" s="153" t="b">
        <f t="shared" si="116"/>
        <v>0</v>
      </c>
      <c r="AX84" s="152" t="str">
        <f t="shared" si="117"/>
        <v/>
      </c>
      <c r="AY84" s="153" t="str">
        <f t="shared" si="146"/>
        <v/>
      </c>
      <c r="AZ84" s="154" t="str">
        <f t="shared" si="147"/>
        <v/>
      </c>
      <c r="BA84" s="155" t="str">
        <f t="shared" si="148"/>
        <v/>
      </c>
      <c r="BB84" s="155">
        <f t="shared" si="149"/>
        <v>80</v>
      </c>
      <c r="BC84" s="159"/>
      <c r="BD84" s="153" t="b">
        <f t="shared" si="118"/>
        <v>0</v>
      </c>
      <c r="BE84" s="152" t="str">
        <f t="shared" si="119"/>
        <v/>
      </c>
      <c r="BF84" s="153" t="str">
        <f t="shared" si="150"/>
        <v/>
      </c>
      <c r="BG84" s="154" t="str">
        <f t="shared" si="151"/>
        <v/>
      </c>
      <c r="BH84" s="155" t="str">
        <f t="shared" si="121"/>
        <v/>
      </c>
      <c r="BI84" s="155">
        <f t="shared" si="152"/>
        <v>79</v>
      </c>
      <c r="BJ84" s="68" t="str">
        <f t="shared" si="163"/>
        <v/>
      </c>
      <c r="BK84" s="13"/>
      <c r="BL84" s="113" t="str">
        <f t="shared" si="123"/>
        <v/>
      </c>
      <c r="BM84" s="7"/>
      <c r="BN84"/>
      <c r="BO84"/>
      <c r="BP84"/>
      <c r="BQ84" s="61"/>
      <c r="BR84" s="278" t="str">
        <f t="shared" si="124"/>
        <v>-</v>
      </c>
      <c r="BS84" s="279" t="str">
        <f t="shared" si="153"/>
        <v/>
      </c>
      <c r="BT84" s="280"/>
      <c r="BU84" s="278" t="str">
        <f t="shared" si="125"/>
        <v>-</v>
      </c>
      <c r="BV84" s="279" t="str">
        <f t="shared" si="154"/>
        <v/>
      </c>
      <c r="BX84" s="278" t="str">
        <f t="shared" si="126"/>
        <v>-</v>
      </c>
      <c r="BY84" s="279" t="str">
        <f t="shared" si="155"/>
        <v/>
      </c>
      <c r="CA84" s="278" t="str">
        <f t="shared" si="127"/>
        <v>-</v>
      </c>
      <c r="CB84" s="279" t="str">
        <f t="shared" si="156"/>
        <v/>
      </c>
      <c r="CD84" s="278" t="str">
        <f t="shared" si="128"/>
        <v>-</v>
      </c>
      <c r="CE84" s="279" t="str">
        <f t="shared" si="157"/>
        <v/>
      </c>
      <c r="CG84" s="278" t="str">
        <f t="shared" si="129"/>
        <v>-</v>
      </c>
      <c r="CH84" s="279" t="str">
        <f t="shared" si="158"/>
        <v/>
      </c>
      <c r="CJ84" s="278" t="str">
        <f t="shared" si="130"/>
        <v>-</v>
      </c>
      <c r="CK84" s="279" t="str">
        <f t="shared" si="159"/>
        <v/>
      </c>
      <c r="CM84" s="278" t="str">
        <f t="shared" si="131"/>
        <v>-</v>
      </c>
      <c r="CN84" s="279" t="str">
        <f t="shared" si="160"/>
        <v/>
      </c>
      <c r="CP84" s="278" t="str">
        <f t="shared" si="132"/>
        <v>-</v>
      </c>
      <c r="CQ84" s="279" t="str">
        <f t="shared" si="161"/>
        <v/>
      </c>
      <c r="CS84" s="278" t="str">
        <f t="shared" si="133"/>
        <v>X</v>
      </c>
      <c r="CT84" s="279" t="str">
        <f t="shared" si="162"/>
        <v/>
      </c>
      <c r="CU84" s="271"/>
      <c r="CV84" s="165"/>
      <c r="CW84" s="13"/>
      <c r="CX84"/>
      <c r="DA84"/>
    </row>
    <row r="85" spans="1:105" ht="20.25" x14ac:dyDescent="0.3">
      <c r="A85" s="13"/>
      <c r="B85" s="257">
        <v>73</v>
      </c>
      <c r="C85" s="203" t="str">
        <f t="shared" si="103"/>
        <v>DNS</v>
      </c>
      <c r="D85" s="204" t="str">
        <f t="shared" si="134"/>
        <v/>
      </c>
      <c r="E85" s="205" t="str">
        <f t="shared" si="135"/>
        <v/>
      </c>
      <c r="F85" s="206" t="str">
        <f t="shared" si="136"/>
        <v/>
      </c>
      <c r="G85" s="206" t="str">
        <f t="shared" si="137"/>
        <v/>
      </c>
      <c r="H85" s="206"/>
      <c r="I85" s="207"/>
      <c r="J85" s="208"/>
      <c r="K85" s="209"/>
      <c r="L85" s="210"/>
      <c r="M85" s="212" t="s">
        <v>123</v>
      </c>
      <c r="N85" s="212"/>
      <c r="O85" s="213" t="str">
        <f t="shared" si="106"/>
        <v>X</v>
      </c>
      <c r="P85" s="214">
        <v>0</v>
      </c>
      <c r="Q85" s="215">
        <v>0</v>
      </c>
      <c r="R85" s="216">
        <v>0</v>
      </c>
      <c r="S85" s="211"/>
      <c r="T85" s="217" t="str">
        <f t="shared" si="107"/>
        <v>DNS</v>
      </c>
      <c r="U85" s="218" t="str">
        <f t="shared" si="108"/>
        <v/>
      </c>
      <c r="V85" s="219" t="str">
        <f t="shared" si="104"/>
        <v>=</v>
      </c>
      <c r="W85" s="220">
        <f t="shared" si="138"/>
        <v>62</v>
      </c>
      <c r="X85" s="258">
        <v>73</v>
      </c>
      <c r="Y85" s="222" t="str">
        <f t="shared" si="102"/>
        <v/>
      </c>
      <c r="Z85" s="306"/>
      <c r="AA85" s="138" t="b">
        <f t="shared" si="109"/>
        <v>0</v>
      </c>
      <c r="AB85" s="38" t="b">
        <f t="shared" si="110"/>
        <v>0</v>
      </c>
      <c r="AC85" s="38" t="b">
        <f t="shared" si="111"/>
        <v>0</v>
      </c>
      <c r="AD85" s="39" t="str">
        <f t="shared" si="112"/>
        <v/>
      </c>
      <c r="AE85" s="40">
        <v>73</v>
      </c>
      <c r="AF85" s="41" t="s">
        <v>92</v>
      </c>
      <c r="AG85" s="42"/>
      <c r="AH85" s="156"/>
      <c r="AI85" s="151" t="b">
        <f t="shared" si="113"/>
        <v>0</v>
      </c>
      <c r="AJ85" s="152" t="str">
        <f t="shared" si="114"/>
        <v/>
      </c>
      <c r="AK85" s="153" t="str">
        <f t="shared" si="139"/>
        <v/>
      </c>
      <c r="AL85" s="154" t="str">
        <f t="shared" si="140"/>
        <v/>
      </c>
      <c r="AM85" s="155" t="str">
        <f t="shared" si="105"/>
        <v/>
      </c>
      <c r="AN85" s="155">
        <f t="shared" si="141"/>
        <v>78</v>
      </c>
      <c r="AO85" s="159"/>
      <c r="AP85" s="151" t="b">
        <f t="shared" si="115"/>
        <v>0</v>
      </c>
      <c r="AQ85" s="152" t="str">
        <f t="shared" si="142"/>
        <v/>
      </c>
      <c r="AR85" s="153" t="str">
        <f t="shared" si="143"/>
        <v/>
      </c>
      <c r="AS85" s="154" t="str">
        <f t="shared" si="144"/>
        <v/>
      </c>
      <c r="AT85" s="155" t="str">
        <f t="shared" si="74"/>
        <v/>
      </c>
      <c r="AU85" s="155">
        <f t="shared" si="145"/>
        <v>70</v>
      </c>
      <c r="AV85" s="159"/>
      <c r="AW85" s="153" t="b">
        <f t="shared" si="116"/>
        <v>0</v>
      </c>
      <c r="AX85" s="152" t="str">
        <f t="shared" si="117"/>
        <v/>
      </c>
      <c r="AY85" s="153" t="str">
        <f t="shared" si="146"/>
        <v/>
      </c>
      <c r="AZ85" s="154" t="str">
        <f t="shared" si="147"/>
        <v/>
      </c>
      <c r="BA85" s="155" t="str">
        <f t="shared" si="148"/>
        <v/>
      </c>
      <c r="BB85" s="155">
        <f t="shared" si="149"/>
        <v>80</v>
      </c>
      <c r="BC85" s="159"/>
      <c r="BD85" s="153" t="b">
        <f t="shared" si="118"/>
        <v>0</v>
      </c>
      <c r="BE85" s="152" t="str">
        <f t="shared" si="119"/>
        <v/>
      </c>
      <c r="BF85" s="153" t="str">
        <f t="shared" si="150"/>
        <v/>
      </c>
      <c r="BG85" s="154" t="str">
        <f t="shared" si="151"/>
        <v/>
      </c>
      <c r="BH85" s="155" t="str">
        <f t="shared" si="121"/>
        <v/>
      </c>
      <c r="BI85" s="155">
        <f t="shared" si="152"/>
        <v>79</v>
      </c>
      <c r="BJ85" s="68" t="str">
        <f t="shared" si="163"/>
        <v/>
      </c>
      <c r="BK85" s="13"/>
      <c r="BL85" s="113" t="str">
        <f t="shared" si="123"/>
        <v/>
      </c>
      <c r="BM85" s="7"/>
      <c r="BN85"/>
      <c r="BO85"/>
      <c r="BP85"/>
      <c r="BQ85" s="61"/>
      <c r="BR85" s="278" t="str">
        <f t="shared" si="124"/>
        <v>-</v>
      </c>
      <c r="BS85" s="279" t="str">
        <f t="shared" si="153"/>
        <v/>
      </c>
      <c r="BT85" s="280"/>
      <c r="BU85" s="278" t="str">
        <f t="shared" si="125"/>
        <v>-</v>
      </c>
      <c r="BV85" s="279" t="str">
        <f t="shared" si="154"/>
        <v/>
      </c>
      <c r="BX85" s="278" t="str">
        <f t="shared" si="126"/>
        <v>-</v>
      </c>
      <c r="BY85" s="279" t="str">
        <f t="shared" si="155"/>
        <v/>
      </c>
      <c r="CA85" s="278" t="str">
        <f t="shared" si="127"/>
        <v>-</v>
      </c>
      <c r="CB85" s="279" t="str">
        <f t="shared" si="156"/>
        <v/>
      </c>
      <c r="CD85" s="278" t="str">
        <f t="shared" si="128"/>
        <v>-</v>
      </c>
      <c r="CE85" s="279" t="str">
        <f t="shared" si="157"/>
        <v/>
      </c>
      <c r="CG85" s="278" t="str">
        <f t="shared" si="129"/>
        <v>-</v>
      </c>
      <c r="CH85" s="279" t="str">
        <f t="shared" si="158"/>
        <v/>
      </c>
      <c r="CJ85" s="278" t="str">
        <f t="shared" si="130"/>
        <v>-</v>
      </c>
      <c r="CK85" s="279" t="str">
        <f t="shared" si="159"/>
        <v/>
      </c>
      <c r="CM85" s="278" t="str">
        <f t="shared" si="131"/>
        <v>-</v>
      </c>
      <c r="CN85" s="279" t="str">
        <f t="shared" si="160"/>
        <v/>
      </c>
      <c r="CP85" s="278" t="str">
        <f t="shared" si="132"/>
        <v>-</v>
      </c>
      <c r="CQ85" s="279" t="str">
        <f t="shared" si="161"/>
        <v/>
      </c>
      <c r="CS85" s="278" t="str">
        <f t="shared" si="133"/>
        <v>X</v>
      </c>
      <c r="CT85" s="279" t="str">
        <f t="shared" si="162"/>
        <v/>
      </c>
      <c r="CU85" s="271"/>
      <c r="CV85" s="165"/>
      <c r="CW85" s="13"/>
      <c r="CX85"/>
      <c r="DA85"/>
    </row>
    <row r="86" spans="1:105" ht="20.25" x14ac:dyDescent="0.3">
      <c r="A86" s="13"/>
      <c r="B86" s="257">
        <v>74</v>
      </c>
      <c r="C86" s="203" t="str">
        <f t="shared" si="103"/>
        <v>DNS</v>
      </c>
      <c r="D86" s="204" t="str">
        <f t="shared" si="134"/>
        <v/>
      </c>
      <c r="E86" s="205" t="str">
        <f t="shared" si="135"/>
        <v/>
      </c>
      <c r="F86" s="206" t="str">
        <f t="shared" si="136"/>
        <v/>
      </c>
      <c r="G86" s="206" t="str">
        <f t="shared" si="137"/>
        <v/>
      </c>
      <c r="H86" s="206"/>
      <c r="I86" s="210"/>
      <c r="J86" s="208"/>
      <c r="K86" s="209"/>
      <c r="L86" s="210"/>
      <c r="M86" s="212" t="s">
        <v>123</v>
      </c>
      <c r="N86" s="212"/>
      <c r="O86" s="213" t="str">
        <f t="shared" si="106"/>
        <v>X</v>
      </c>
      <c r="P86" s="214">
        <v>0</v>
      </c>
      <c r="Q86" s="215">
        <v>0</v>
      </c>
      <c r="R86" s="216">
        <v>0</v>
      </c>
      <c r="S86" s="211"/>
      <c r="T86" s="217" t="str">
        <f t="shared" si="107"/>
        <v>DNS</v>
      </c>
      <c r="U86" s="218" t="str">
        <f t="shared" si="108"/>
        <v/>
      </c>
      <c r="V86" s="219" t="str">
        <f t="shared" si="104"/>
        <v>=</v>
      </c>
      <c r="W86" s="220">
        <f t="shared" si="138"/>
        <v>62</v>
      </c>
      <c r="X86" s="258">
        <v>74</v>
      </c>
      <c r="Y86" s="222" t="str">
        <f t="shared" si="102"/>
        <v/>
      </c>
      <c r="Z86" s="306"/>
      <c r="AA86" s="138" t="b">
        <f t="shared" si="109"/>
        <v>0</v>
      </c>
      <c r="AB86" s="38" t="b">
        <f t="shared" si="110"/>
        <v>0</v>
      </c>
      <c r="AC86" s="38" t="b">
        <f t="shared" si="111"/>
        <v>0</v>
      </c>
      <c r="AD86" s="39" t="str">
        <f t="shared" si="112"/>
        <v/>
      </c>
      <c r="AE86" s="40">
        <v>74</v>
      </c>
      <c r="AF86" s="41" t="s">
        <v>93</v>
      </c>
      <c r="AG86" s="42"/>
      <c r="AH86" s="156"/>
      <c r="AI86" s="151" t="b">
        <f t="shared" si="113"/>
        <v>0</v>
      </c>
      <c r="AJ86" s="152" t="str">
        <f t="shared" si="114"/>
        <v/>
      </c>
      <c r="AK86" s="153" t="str">
        <f t="shared" si="139"/>
        <v/>
      </c>
      <c r="AL86" s="154" t="str">
        <f t="shared" si="140"/>
        <v/>
      </c>
      <c r="AM86" s="155" t="str">
        <f t="shared" si="105"/>
        <v/>
      </c>
      <c r="AN86" s="155">
        <f t="shared" si="141"/>
        <v>78</v>
      </c>
      <c r="AO86" s="159"/>
      <c r="AP86" s="151" t="b">
        <f t="shared" si="115"/>
        <v>0</v>
      </c>
      <c r="AQ86" s="152" t="str">
        <f t="shared" si="142"/>
        <v/>
      </c>
      <c r="AR86" s="153" t="str">
        <f t="shared" si="143"/>
        <v/>
      </c>
      <c r="AS86" s="154" t="str">
        <f t="shared" si="144"/>
        <v/>
      </c>
      <c r="AT86" s="155" t="str">
        <f t="shared" si="74"/>
        <v/>
      </c>
      <c r="AU86" s="155">
        <f t="shared" si="145"/>
        <v>70</v>
      </c>
      <c r="AV86" s="159"/>
      <c r="AW86" s="153" t="b">
        <f t="shared" si="116"/>
        <v>0</v>
      </c>
      <c r="AX86" s="152" t="str">
        <f t="shared" si="117"/>
        <v/>
      </c>
      <c r="AY86" s="153" t="str">
        <f t="shared" si="146"/>
        <v/>
      </c>
      <c r="AZ86" s="154" t="str">
        <f t="shared" si="147"/>
        <v/>
      </c>
      <c r="BA86" s="155" t="str">
        <f t="shared" si="148"/>
        <v/>
      </c>
      <c r="BB86" s="155">
        <f t="shared" si="149"/>
        <v>80</v>
      </c>
      <c r="BC86" s="159"/>
      <c r="BD86" s="153" t="b">
        <f t="shared" si="118"/>
        <v>0</v>
      </c>
      <c r="BE86" s="152" t="str">
        <f t="shared" si="119"/>
        <v/>
      </c>
      <c r="BF86" s="153" t="str">
        <f t="shared" si="150"/>
        <v/>
      </c>
      <c r="BG86" s="154" t="str">
        <f t="shared" si="151"/>
        <v/>
      </c>
      <c r="BH86" s="155" t="str">
        <f t="shared" si="121"/>
        <v/>
      </c>
      <c r="BI86" s="155">
        <f t="shared" si="152"/>
        <v>79</v>
      </c>
      <c r="BJ86" s="68" t="str">
        <f t="shared" si="163"/>
        <v/>
      </c>
      <c r="BK86" s="13"/>
      <c r="BL86" s="113" t="str">
        <f t="shared" si="123"/>
        <v/>
      </c>
      <c r="BM86" s="7"/>
      <c r="BN86"/>
      <c r="BO86"/>
      <c r="BP86"/>
      <c r="BQ86" s="61"/>
      <c r="BR86" s="278" t="str">
        <f t="shared" si="124"/>
        <v>-</v>
      </c>
      <c r="BS86" s="279" t="str">
        <f t="shared" si="153"/>
        <v/>
      </c>
      <c r="BT86" s="280"/>
      <c r="BU86" s="278" t="str">
        <f t="shared" si="125"/>
        <v>-</v>
      </c>
      <c r="BV86" s="279" t="str">
        <f t="shared" si="154"/>
        <v/>
      </c>
      <c r="BX86" s="278" t="str">
        <f t="shared" si="126"/>
        <v>-</v>
      </c>
      <c r="BY86" s="279" t="str">
        <f t="shared" si="155"/>
        <v/>
      </c>
      <c r="CA86" s="278" t="str">
        <f t="shared" si="127"/>
        <v>-</v>
      </c>
      <c r="CB86" s="279" t="str">
        <f t="shared" si="156"/>
        <v/>
      </c>
      <c r="CD86" s="278" t="str">
        <f t="shared" si="128"/>
        <v>-</v>
      </c>
      <c r="CE86" s="279" t="str">
        <f t="shared" si="157"/>
        <v/>
      </c>
      <c r="CG86" s="278" t="str">
        <f t="shared" si="129"/>
        <v>-</v>
      </c>
      <c r="CH86" s="279" t="str">
        <f t="shared" si="158"/>
        <v/>
      </c>
      <c r="CJ86" s="278" t="str">
        <f t="shared" si="130"/>
        <v>-</v>
      </c>
      <c r="CK86" s="279" t="str">
        <f t="shared" si="159"/>
        <v/>
      </c>
      <c r="CM86" s="278" t="str">
        <f t="shared" si="131"/>
        <v>-</v>
      </c>
      <c r="CN86" s="279" t="str">
        <f t="shared" si="160"/>
        <v/>
      </c>
      <c r="CP86" s="278" t="str">
        <f t="shared" si="132"/>
        <v>-</v>
      </c>
      <c r="CQ86" s="279" t="str">
        <f t="shared" si="161"/>
        <v/>
      </c>
      <c r="CS86" s="278" t="str">
        <f t="shared" si="133"/>
        <v>X</v>
      </c>
      <c r="CT86" s="279" t="str">
        <f t="shared" si="162"/>
        <v/>
      </c>
      <c r="CU86" s="271"/>
      <c r="CV86" s="165"/>
      <c r="CW86" s="13"/>
      <c r="CX86"/>
      <c r="DA86"/>
    </row>
    <row r="87" spans="1:105" ht="20.25" x14ac:dyDescent="0.3">
      <c r="A87" s="13"/>
      <c r="B87" s="257">
        <v>75</v>
      </c>
      <c r="C87" s="203" t="str">
        <f t="shared" si="103"/>
        <v>DNS</v>
      </c>
      <c r="D87" s="204" t="str">
        <f t="shared" si="134"/>
        <v/>
      </c>
      <c r="E87" s="205" t="str">
        <f t="shared" si="135"/>
        <v/>
      </c>
      <c r="F87" s="206" t="str">
        <f t="shared" si="136"/>
        <v/>
      </c>
      <c r="G87" s="206" t="str">
        <f t="shared" si="137"/>
        <v/>
      </c>
      <c r="H87" s="206"/>
      <c r="I87" s="210"/>
      <c r="J87" s="208"/>
      <c r="K87" s="209"/>
      <c r="L87" s="210"/>
      <c r="M87" s="212" t="s">
        <v>123</v>
      </c>
      <c r="N87" s="212"/>
      <c r="O87" s="213" t="str">
        <f t="shared" si="106"/>
        <v>X</v>
      </c>
      <c r="P87" s="214">
        <v>0</v>
      </c>
      <c r="Q87" s="215">
        <v>0</v>
      </c>
      <c r="R87" s="216">
        <v>0</v>
      </c>
      <c r="S87" s="211"/>
      <c r="T87" s="217" t="str">
        <f t="shared" si="107"/>
        <v>DNS</v>
      </c>
      <c r="U87" s="218" t="str">
        <f t="shared" si="108"/>
        <v/>
      </c>
      <c r="V87" s="219" t="str">
        <f t="shared" si="104"/>
        <v>=</v>
      </c>
      <c r="W87" s="220">
        <f t="shared" si="138"/>
        <v>62</v>
      </c>
      <c r="X87" s="258">
        <v>75</v>
      </c>
      <c r="Y87" s="222" t="str">
        <f t="shared" si="102"/>
        <v/>
      </c>
      <c r="Z87" s="306"/>
      <c r="AA87" s="138" t="b">
        <f t="shared" si="109"/>
        <v>0</v>
      </c>
      <c r="AB87" s="38" t="b">
        <f t="shared" si="110"/>
        <v>0</v>
      </c>
      <c r="AC87" s="38" t="b">
        <f t="shared" si="111"/>
        <v>0</v>
      </c>
      <c r="AD87" s="39" t="str">
        <f t="shared" si="112"/>
        <v/>
      </c>
      <c r="AE87" s="40">
        <v>75</v>
      </c>
      <c r="AF87" s="41" t="s">
        <v>94</v>
      </c>
      <c r="AG87" s="42"/>
      <c r="AH87" s="156"/>
      <c r="AI87" s="151" t="b">
        <f t="shared" si="113"/>
        <v>0</v>
      </c>
      <c r="AJ87" s="152" t="str">
        <f t="shared" si="114"/>
        <v/>
      </c>
      <c r="AK87" s="153" t="str">
        <f t="shared" si="139"/>
        <v/>
      </c>
      <c r="AL87" s="154" t="str">
        <f t="shared" si="140"/>
        <v/>
      </c>
      <c r="AM87" s="155" t="str">
        <f t="shared" si="105"/>
        <v/>
      </c>
      <c r="AN87" s="155">
        <f t="shared" si="141"/>
        <v>78</v>
      </c>
      <c r="AO87" s="159"/>
      <c r="AP87" s="151" t="b">
        <f t="shared" si="115"/>
        <v>0</v>
      </c>
      <c r="AQ87" s="152" t="str">
        <f t="shared" si="142"/>
        <v/>
      </c>
      <c r="AR87" s="153" t="str">
        <f t="shared" si="143"/>
        <v/>
      </c>
      <c r="AS87" s="154" t="str">
        <f t="shared" si="144"/>
        <v/>
      </c>
      <c r="AT87" s="155" t="str">
        <f t="shared" si="74"/>
        <v/>
      </c>
      <c r="AU87" s="155">
        <f t="shared" si="145"/>
        <v>70</v>
      </c>
      <c r="AV87" s="159"/>
      <c r="AW87" s="153" t="b">
        <f t="shared" si="116"/>
        <v>0</v>
      </c>
      <c r="AX87" s="152" t="str">
        <f t="shared" si="117"/>
        <v/>
      </c>
      <c r="AY87" s="153" t="str">
        <f t="shared" si="146"/>
        <v/>
      </c>
      <c r="AZ87" s="154" t="str">
        <f t="shared" si="147"/>
        <v/>
      </c>
      <c r="BA87" s="155" t="str">
        <f t="shared" si="148"/>
        <v/>
      </c>
      <c r="BB87" s="155">
        <f t="shared" si="149"/>
        <v>80</v>
      </c>
      <c r="BC87" s="159"/>
      <c r="BD87" s="153" t="b">
        <f t="shared" si="118"/>
        <v>0</v>
      </c>
      <c r="BE87" s="152" t="str">
        <f t="shared" si="119"/>
        <v/>
      </c>
      <c r="BF87" s="153" t="str">
        <f t="shared" si="150"/>
        <v/>
      </c>
      <c r="BG87" s="154" t="str">
        <f t="shared" si="151"/>
        <v/>
      </c>
      <c r="BH87" s="155" t="str">
        <f t="shared" si="121"/>
        <v/>
      </c>
      <c r="BI87" s="155">
        <f t="shared" si="152"/>
        <v>79</v>
      </c>
      <c r="BJ87" s="68" t="str">
        <f t="shared" si="163"/>
        <v/>
      </c>
      <c r="BK87" s="13"/>
      <c r="BL87" s="113" t="str">
        <f t="shared" si="123"/>
        <v/>
      </c>
      <c r="BM87" s="7"/>
      <c r="BN87"/>
      <c r="BO87"/>
      <c r="BP87"/>
      <c r="BQ87" s="61"/>
      <c r="BR87" s="278" t="str">
        <f t="shared" si="124"/>
        <v>-</v>
      </c>
      <c r="BS87" s="279" t="str">
        <f t="shared" si="153"/>
        <v/>
      </c>
      <c r="BT87" s="280"/>
      <c r="BU87" s="278" t="str">
        <f t="shared" si="125"/>
        <v>-</v>
      </c>
      <c r="BV87" s="279" t="str">
        <f t="shared" si="154"/>
        <v/>
      </c>
      <c r="BX87" s="278" t="str">
        <f t="shared" si="126"/>
        <v>-</v>
      </c>
      <c r="BY87" s="279" t="str">
        <f t="shared" si="155"/>
        <v/>
      </c>
      <c r="CA87" s="278" t="str">
        <f t="shared" si="127"/>
        <v>-</v>
      </c>
      <c r="CB87" s="279" t="str">
        <f t="shared" si="156"/>
        <v/>
      </c>
      <c r="CD87" s="278" t="str">
        <f t="shared" si="128"/>
        <v>-</v>
      </c>
      <c r="CE87" s="279" t="str">
        <f t="shared" si="157"/>
        <v/>
      </c>
      <c r="CG87" s="278" t="str">
        <f t="shared" si="129"/>
        <v>-</v>
      </c>
      <c r="CH87" s="279" t="str">
        <f t="shared" si="158"/>
        <v/>
      </c>
      <c r="CJ87" s="278" t="str">
        <f t="shared" si="130"/>
        <v>-</v>
      </c>
      <c r="CK87" s="279" t="str">
        <f t="shared" si="159"/>
        <v/>
      </c>
      <c r="CM87" s="278" t="str">
        <f t="shared" si="131"/>
        <v>-</v>
      </c>
      <c r="CN87" s="279" t="str">
        <f t="shared" si="160"/>
        <v/>
      </c>
      <c r="CP87" s="278" t="str">
        <f t="shared" si="132"/>
        <v>-</v>
      </c>
      <c r="CQ87" s="279" t="str">
        <f t="shared" si="161"/>
        <v/>
      </c>
      <c r="CS87" s="278" t="str">
        <f t="shared" si="133"/>
        <v>X</v>
      </c>
      <c r="CT87" s="279" t="str">
        <f t="shared" si="162"/>
        <v/>
      </c>
      <c r="CU87" s="271"/>
      <c r="CV87" s="165"/>
      <c r="CW87" s="13"/>
      <c r="CX87"/>
      <c r="DA87"/>
    </row>
    <row r="88" spans="1:105" ht="20.25" x14ac:dyDescent="0.3">
      <c r="A88" s="13"/>
      <c r="B88" s="257">
        <v>76</v>
      </c>
      <c r="C88" s="203" t="str">
        <f t="shared" si="103"/>
        <v>DNS</v>
      </c>
      <c r="D88" s="204" t="str">
        <f t="shared" si="134"/>
        <v/>
      </c>
      <c r="E88" s="205" t="str">
        <f t="shared" si="135"/>
        <v/>
      </c>
      <c r="F88" s="206" t="str">
        <f t="shared" si="136"/>
        <v/>
      </c>
      <c r="G88" s="206" t="str">
        <f t="shared" si="137"/>
        <v/>
      </c>
      <c r="H88" s="206"/>
      <c r="I88" s="210"/>
      <c r="J88" s="208"/>
      <c r="K88" s="209"/>
      <c r="L88" s="210"/>
      <c r="M88" s="212" t="s">
        <v>123</v>
      </c>
      <c r="N88" s="212"/>
      <c r="O88" s="213" t="str">
        <f t="shared" si="106"/>
        <v>X</v>
      </c>
      <c r="P88" s="214">
        <v>0</v>
      </c>
      <c r="Q88" s="215">
        <v>0</v>
      </c>
      <c r="R88" s="216">
        <v>0</v>
      </c>
      <c r="S88" s="211"/>
      <c r="T88" s="217" t="str">
        <f t="shared" si="107"/>
        <v>DNS</v>
      </c>
      <c r="U88" s="218" t="str">
        <f t="shared" si="108"/>
        <v/>
      </c>
      <c r="V88" s="219" t="str">
        <f t="shared" si="104"/>
        <v>=</v>
      </c>
      <c r="W88" s="220">
        <f t="shared" si="138"/>
        <v>62</v>
      </c>
      <c r="X88" s="258">
        <v>76</v>
      </c>
      <c r="Y88" s="222" t="str">
        <f t="shared" si="102"/>
        <v/>
      </c>
      <c r="Z88" s="306"/>
      <c r="AA88" s="138" t="b">
        <f t="shared" si="109"/>
        <v>0</v>
      </c>
      <c r="AB88" s="38" t="b">
        <f t="shared" si="110"/>
        <v>0</v>
      </c>
      <c r="AC88" s="38" t="b">
        <f t="shared" si="111"/>
        <v>0</v>
      </c>
      <c r="AD88" s="39" t="str">
        <f t="shared" si="112"/>
        <v/>
      </c>
      <c r="AE88" s="40">
        <v>76</v>
      </c>
      <c r="AF88" s="41" t="s">
        <v>95</v>
      </c>
      <c r="AG88" s="42"/>
      <c r="AH88" s="156"/>
      <c r="AI88" s="151" t="b">
        <f t="shared" si="113"/>
        <v>0</v>
      </c>
      <c r="AJ88" s="152" t="str">
        <f t="shared" si="114"/>
        <v/>
      </c>
      <c r="AK88" s="153" t="str">
        <f t="shared" si="139"/>
        <v/>
      </c>
      <c r="AL88" s="154" t="str">
        <f t="shared" si="140"/>
        <v/>
      </c>
      <c r="AM88" s="155" t="str">
        <f t="shared" si="105"/>
        <v/>
      </c>
      <c r="AN88" s="155">
        <f t="shared" si="141"/>
        <v>78</v>
      </c>
      <c r="AO88" s="159"/>
      <c r="AP88" s="151" t="b">
        <f t="shared" si="115"/>
        <v>0</v>
      </c>
      <c r="AQ88" s="152" t="str">
        <f t="shared" si="142"/>
        <v/>
      </c>
      <c r="AR88" s="153" t="str">
        <f t="shared" si="143"/>
        <v/>
      </c>
      <c r="AS88" s="154" t="str">
        <f t="shared" si="144"/>
        <v/>
      </c>
      <c r="AT88" s="155" t="str">
        <f t="shared" si="74"/>
        <v/>
      </c>
      <c r="AU88" s="155">
        <f t="shared" si="145"/>
        <v>70</v>
      </c>
      <c r="AV88" s="159"/>
      <c r="AW88" s="153" t="b">
        <f t="shared" si="116"/>
        <v>0</v>
      </c>
      <c r="AX88" s="152" t="str">
        <f t="shared" si="117"/>
        <v/>
      </c>
      <c r="AY88" s="153" t="str">
        <f t="shared" si="146"/>
        <v/>
      </c>
      <c r="AZ88" s="154" t="str">
        <f t="shared" si="147"/>
        <v/>
      </c>
      <c r="BA88" s="155" t="str">
        <f t="shared" si="148"/>
        <v/>
      </c>
      <c r="BB88" s="155">
        <f t="shared" si="149"/>
        <v>80</v>
      </c>
      <c r="BC88" s="159"/>
      <c r="BD88" s="153" t="b">
        <f t="shared" si="118"/>
        <v>0</v>
      </c>
      <c r="BE88" s="152" t="str">
        <f t="shared" si="119"/>
        <v/>
      </c>
      <c r="BF88" s="153" t="str">
        <f t="shared" si="150"/>
        <v/>
      </c>
      <c r="BG88" s="154" t="str">
        <f t="shared" si="151"/>
        <v/>
      </c>
      <c r="BH88" s="155" t="str">
        <f t="shared" si="121"/>
        <v/>
      </c>
      <c r="BI88" s="155">
        <f t="shared" si="152"/>
        <v>79</v>
      </c>
      <c r="BJ88" s="68" t="str">
        <f t="shared" si="163"/>
        <v/>
      </c>
      <c r="BK88" s="13"/>
      <c r="BL88" s="113" t="str">
        <f t="shared" si="123"/>
        <v/>
      </c>
      <c r="BM88" s="7"/>
      <c r="BN88"/>
      <c r="BO88"/>
      <c r="BP88"/>
      <c r="BQ88" s="61"/>
      <c r="BR88" s="278" t="str">
        <f t="shared" si="124"/>
        <v>-</v>
      </c>
      <c r="BS88" s="279" t="str">
        <f t="shared" si="153"/>
        <v/>
      </c>
      <c r="BT88" s="280"/>
      <c r="BU88" s="278" t="str">
        <f t="shared" si="125"/>
        <v>-</v>
      </c>
      <c r="BV88" s="279" t="str">
        <f t="shared" si="154"/>
        <v/>
      </c>
      <c r="BX88" s="278" t="str">
        <f t="shared" si="126"/>
        <v>-</v>
      </c>
      <c r="BY88" s="279" t="str">
        <f t="shared" si="155"/>
        <v/>
      </c>
      <c r="CA88" s="278" t="str">
        <f t="shared" si="127"/>
        <v>-</v>
      </c>
      <c r="CB88" s="279" t="str">
        <f t="shared" si="156"/>
        <v/>
      </c>
      <c r="CD88" s="278" t="str">
        <f t="shared" si="128"/>
        <v>-</v>
      </c>
      <c r="CE88" s="279" t="str">
        <f t="shared" si="157"/>
        <v/>
      </c>
      <c r="CG88" s="278" t="str">
        <f t="shared" si="129"/>
        <v>-</v>
      </c>
      <c r="CH88" s="279" t="str">
        <f t="shared" si="158"/>
        <v/>
      </c>
      <c r="CJ88" s="278" t="str">
        <f t="shared" si="130"/>
        <v>-</v>
      </c>
      <c r="CK88" s="279" t="str">
        <f t="shared" si="159"/>
        <v/>
      </c>
      <c r="CM88" s="278" t="str">
        <f t="shared" si="131"/>
        <v>-</v>
      </c>
      <c r="CN88" s="279" t="str">
        <f t="shared" si="160"/>
        <v/>
      </c>
      <c r="CP88" s="278" t="str">
        <f t="shared" si="132"/>
        <v>-</v>
      </c>
      <c r="CQ88" s="279" t="str">
        <f t="shared" si="161"/>
        <v/>
      </c>
      <c r="CS88" s="278" t="str">
        <f t="shared" si="133"/>
        <v>X</v>
      </c>
      <c r="CT88" s="279" t="str">
        <f t="shared" si="162"/>
        <v/>
      </c>
      <c r="CU88" s="271"/>
      <c r="CV88" s="165"/>
      <c r="CW88" s="13"/>
      <c r="CX88"/>
      <c r="DA88"/>
    </row>
    <row r="89" spans="1:105" ht="20.25" x14ac:dyDescent="0.3">
      <c r="A89" s="13"/>
      <c r="B89" s="257">
        <v>77</v>
      </c>
      <c r="C89" s="203" t="str">
        <f t="shared" si="103"/>
        <v>DNS</v>
      </c>
      <c r="D89" s="204" t="str">
        <f t="shared" si="134"/>
        <v/>
      </c>
      <c r="E89" s="205" t="str">
        <f t="shared" si="135"/>
        <v/>
      </c>
      <c r="F89" s="206" t="str">
        <f t="shared" si="136"/>
        <v/>
      </c>
      <c r="G89" s="206" t="str">
        <f t="shared" si="137"/>
        <v/>
      </c>
      <c r="H89" s="206"/>
      <c r="I89" s="210"/>
      <c r="J89" s="208"/>
      <c r="K89" s="209"/>
      <c r="L89" s="210"/>
      <c r="M89" s="212" t="s">
        <v>123</v>
      </c>
      <c r="N89" s="212"/>
      <c r="O89" s="213" t="str">
        <f t="shared" si="106"/>
        <v>X</v>
      </c>
      <c r="P89" s="214">
        <v>0</v>
      </c>
      <c r="Q89" s="215">
        <v>0</v>
      </c>
      <c r="R89" s="216">
        <v>0</v>
      </c>
      <c r="S89" s="211"/>
      <c r="T89" s="217" t="str">
        <f t="shared" si="107"/>
        <v>DNS</v>
      </c>
      <c r="U89" s="218" t="str">
        <f t="shared" si="108"/>
        <v/>
      </c>
      <c r="V89" s="219" t="str">
        <f t="shared" si="104"/>
        <v>=</v>
      </c>
      <c r="W89" s="220">
        <f t="shared" si="138"/>
        <v>62</v>
      </c>
      <c r="X89" s="258">
        <v>77</v>
      </c>
      <c r="Y89" s="222" t="str">
        <f t="shared" si="102"/>
        <v/>
      </c>
      <c r="Z89" s="306"/>
      <c r="AA89" s="138" t="b">
        <f t="shared" si="109"/>
        <v>0</v>
      </c>
      <c r="AB89" s="38" t="b">
        <f t="shared" si="110"/>
        <v>0</v>
      </c>
      <c r="AC89" s="38" t="b">
        <f t="shared" si="111"/>
        <v>0</v>
      </c>
      <c r="AD89" s="39" t="str">
        <f t="shared" si="112"/>
        <v/>
      </c>
      <c r="AE89" s="40">
        <v>77</v>
      </c>
      <c r="AF89" s="41" t="s">
        <v>96</v>
      </c>
      <c r="AG89" s="42"/>
      <c r="AH89" s="156"/>
      <c r="AI89" s="151" t="b">
        <f t="shared" si="113"/>
        <v>0</v>
      </c>
      <c r="AJ89" s="152" t="str">
        <f t="shared" si="114"/>
        <v/>
      </c>
      <c r="AK89" s="153" t="str">
        <f t="shared" si="139"/>
        <v/>
      </c>
      <c r="AL89" s="154" t="str">
        <f t="shared" si="140"/>
        <v/>
      </c>
      <c r="AM89" s="155" t="str">
        <f t="shared" si="105"/>
        <v/>
      </c>
      <c r="AN89" s="155">
        <f t="shared" si="141"/>
        <v>78</v>
      </c>
      <c r="AO89" s="159"/>
      <c r="AP89" s="151" t="b">
        <f t="shared" si="115"/>
        <v>0</v>
      </c>
      <c r="AQ89" s="152" t="str">
        <f t="shared" si="142"/>
        <v/>
      </c>
      <c r="AR89" s="153" t="str">
        <f t="shared" si="143"/>
        <v/>
      </c>
      <c r="AS89" s="154" t="str">
        <f t="shared" si="144"/>
        <v/>
      </c>
      <c r="AT89" s="155" t="str">
        <f t="shared" si="74"/>
        <v/>
      </c>
      <c r="AU89" s="155">
        <f t="shared" si="145"/>
        <v>70</v>
      </c>
      <c r="AV89" s="159"/>
      <c r="AW89" s="153" t="b">
        <f t="shared" si="116"/>
        <v>0</v>
      </c>
      <c r="AX89" s="152" t="str">
        <f t="shared" si="117"/>
        <v/>
      </c>
      <c r="AY89" s="153" t="str">
        <f t="shared" si="146"/>
        <v/>
      </c>
      <c r="AZ89" s="154" t="str">
        <f t="shared" si="147"/>
        <v/>
      </c>
      <c r="BA89" s="155" t="str">
        <f t="shared" si="148"/>
        <v/>
      </c>
      <c r="BB89" s="155">
        <f t="shared" si="149"/>
        <v>80</v>
      </c>
      <c r="BC89" s="159"/>
      <c r="BD89" s="153" t="b">
        <f t="shared" si="118"/>
        <v>0</v>
      </c>
      <c r="BE89" s="152" t="str">
        <f t="shared" si="119"/>
        <v/>
      </c>
      <c r="BF89" s="153" t="str">
        <f t="shared" si="150"/>
        <v/>
      </c>
      <c r="BG89" s="154" t="str">
        <f t="shared" si="151"/>
        <v/>
      </c>
      <c r="BH89" s="155" t="str">
        <f t="shared" si="121"/>
        <v/>
      </c>
      <c r="BI89" s="155">
        <f t="shared" si="152"/>
        <v>79</v>
      </c>
      <c r="BJ89" s="68" t="str">
        <f t="shared" si="163"/>
        <v/>
      </c>
      <c r="BK89" s="13"/>
      <c r="BL89" s="113" t="str">
        <f t="shared" si="123"/>
        <v/>
      </c>
      <c r="BM89" s="7"/>
      <c r="BN89"/>
      <c r="BO89"/>
      <c r="BP89"/>
      <c r="BQ89" s="61"/>
      <c r="BR89" s="278" t="str">
        <f t="shared" si="124"/>
        <v>-</v>
      </c>
      <c r="BS89" s="279" t="str">
        <f t="shared" si="153"/>
        <v/>
      </c>
      <c r="BT89" s="280"/>
      <c r="BU89" s="278" t="str">
        <f t="shared" si="125"/>
        <v>-</v>
      </c>
      <c r="BV89" s="279" t="str">
        <f t="shared" si="154"/>
        <v/>
      </c>
      <c r="BX89" s="278" t="str">
        <f t="shared" si="126"/>
        <v>-</v>
      </c>
      <c r="BY89" s="279" t="str">
        <f t="shared" si="155"/>
        <v/>
      </c>
      <c r="CA89" s="278" t="str">
        <f t="shared" si="127"/>
        <v>-</v>
      </c>
      <c r="CB89" s="279" t="str">
        <f t="shared" si="156"/>
        <v/>
      </c>
      <c r="CD89" s="278" t="str">
        <f t="shared" si="128"/>
        <v>-</v>
      </c>
      <c r="CE89" s="279" t="str">
        <f t="shared" si="157"/>
        <v/>
      </c>
      <c r="CG89" s="278" t="str">
        <f t="shared" si="129"/>
        <v>-</v>
      </c>
      <c r="CH89" s="279" t="str">
        <f t="shared" si="158"/>
        <v/>
      </c>
      <c r="CJ89" s="278" t="str">
        <f t="shared" si="130"/>
        <v>-</v>
      </c>
      <c r="CK89" s="279" t="str">
        <f t="shared" si="159"/>
        <v/>
      </c>
      <c r="CM89" s="278" t="str">
        <f t="shared" si="131"/>
        <v>-</v>
      </c>
      <c r="CN89" s="279" t="str">
        <f t="shared" si="160"/>
        <v/>
      </c>
      <c r="CP89" s="278" t="str">
        <f t="shared" si="132"/>
        <v>-</v>
      </c>
      <c r="CQ89" s="279" t="str">
        <f t="shared" si="161"/>
        <v/>
      </c>
      <c r="CS89" s="278" t="str">
        <f t="shared" si="133"/>
        <v>X</v>
      </c>
      <c r="CT89" s="279" t="str">
        <f t="shared" si="162"/>
        <v/>
      </c>
      <c r="CU89" s="271"/>
      <c r="CV89" s="165"/>
      <c r="CW89" s="13"/>
      <c r="CX89"/>
      <c r="DA89"/>
    </row>
    <row r="90" spans="1:105" ht="20.25" x14ac:dyDescent="0.3">
      <c r="A90" s="13"/>
      <c r="B90" s="257">
        <v>78</v>
      </c>
      <c r="C90" s="203" t="str">
        <f t="shared" si="103"/>
        <v>DNS</v>
      </c>
      <c r="D90" s="204" t="str">
        <f t="shared" si="134"/>
        <v/>
      </c>
      <c r="E90" s="205" t="str">
        <f t="shared" si="135"/>
        <v/>
      </c>
      <c r="F90" s="206" t="str">
        <f t="shared" si="136"/>
        <v/>
      </c>
      <c r="G90" s="206" t="str">
        <f t="shared" si="137"/>
        <v/>
      </c>
      <c r="H90" s="206"/>
      <c r="I90" s="210"/>
      <c r="J90" s="208"/>
      <c r="K90" s="209"/>
      <c r="L90" s="210"/>
      <c r="M90" s="212" t="s">
        <v>123</v>
      </c>
      <c r="N90" s="212"/>
      <c r="O90" s="213" t="str">
        <f t="shared" si="106"/>
        <v>X</v>
      </c>
      <c r="P90" s="214">
        <v>0</v>
      </c>
      <c r="Q90" s="215">
        <v>0</v>
      </c>
      <c r="R90" s="216">
        <v>0</v>
      </c>
      <c r="S90" s="211"/>
      <c r="T90" s="217" t="str">
        <f t="shared" si="107"/>
        <v>DNS</v>
      </c>
      <c r="U90" s="218" t="str">
        <f t="shared" si="108"/>
        <v/>
      </c>
      <c r="V90" s="219" t="str">
        <f t="shared" si="104"/>
        <v>=</v>
      </c>
      <c r="W90" s="220">
        <f t="shared" si="138"/>
        <v>62</v>
      </c>
      <c r="X90" s="258">
        <v>78</v>
      </c>
      <c r="Y90" s="222" t="str">
        <f t="shared" si="102"/>
        <v/>
      </c>
      <c r="Z90" s="306"/>
      <c r="AA90" s="138" t="b">
        <f t="shared" si="109"/>
        <v>0</v>
      </c>
      <c r="AB90" s="38" t="b">
        <f t="shared" si="110"/>
        <v>0</v>
      </c>
      <c r="AC90" s="38" t="b">
        <f t="shared" si="111"/>
        <v>0</v>
      </c>
      <c r="AD90" s="39" t="str">
        <f t="shared" si="112"/>
        <v/>
      </c>
      <c r="AE90" s="40">
        <v>78</v>
      </c>
      <c r="AF90" s="41" t="s">
        <v>97</v>
      </c>
      <c r="AG90" s="42"/>
      <c r="AH90" s="156"/>
      <c r="AI90" s="151" t="b">
        <f t="shared" si="113"/>
        <v>0</v>
      </c>
      <c r="AJ90" s="152" t="str">
        <f t="shared" si="114"/>
        <v/>
      </c>
      <c r="AK90" s="153" t="str">
        <f t="shared" si="139"/>
        <v/>
      </c>
      <c r="AL90" s="154" t="str">
        <f t="shared" si="140"/>
        <v/>
      </c>
      <c r="AM90" s="155" t="str">
        <f t="shared" si="105"/>
        <v/>
      </c>
      <c r="AN90" s="155">
        <f t="shared" si="141"/>
        <v>78</v>
      </c>
      <c r="AO90" s="159"/>
      <c r="AP90" s="151" t="b">
        <f t="shared" si="115"/>
        <v>0</v>
      </c>
      <c r="AQ90" s="152" t="str">
        <f t="shared" si="142"/>
        <v/>
      </c>
      <c r="AR90" s="153" t="str">
        <f t="shared" si="143"/>
        <v/>
      </c>
      <c r="AS90" s="154" t="str">
        <f t="shared" si="144"/>
        <v/>
      </c>
      <c r="AT90" s="155" t="str">
        <f t="shared" si="74"/>
        <v/>
      </c>
      <c r="AU90" s="155">
        <f t="shared" si="145"/>
        <v>70</v>
      </c>
      <c r="AV90" s="159"/>
      <c r="AW90" s="153" t="b">
        <f t="shared" si="116"/>
        <v>0</v>
      </c>
      <c r="AX90" s="152" t="str">
        <f t="shared" si="117"/>
        <v/>
      </c>
      <c r="AY90" s="153" t="str">
        <f t="shared" si="146"/>
        <v/>
      </c>
      <c r="AZ90" s="154" t="str">
        <f t="shared" si="147"/>
        <v/>
      </c>
      <c r="BA90" s="155" t="str">
        <f t="shared" si="148"/>
        <v/>
      </c>
      <c r="BB90" s="155">
        <f t="shared" si="149"/>
        <v>80</v>
      </c>
      <c r="BC90" s="159"/>
      <c r="BD90" s="153" t="b">
        <f t="shared" si="118"/>
        <v>0</v>
      </c>
      <c r="BE90" s="152" t="str">
        <f t="shared" si="119"/>
        <v/>
      </c>
      <c r="BF90" s="153" t="str">
        <f t="shared" si="150"/>
        <v/>
      </c>
      <c r="BG90" s="154" t="str">
        <f t="shared" si="151"/>
        <v/>
      </c>
      <c r="BH90" s="155" t="str">
        <f t="shared" si="121"/>
        <v/>
      </c>
      <c r="BI90" s="155">
        <f t="shared" si="152"/>
        <v>79</v>
      </c>
      <c r="BJ90" s="68" t="str">
        <f t="shared" si="163"/>
        <v/>
      </c>
      <c r="BK90" s="13"/>
      <c r="BL90" s="113" t="str">
        <f t="shared" si="123"/>
        <v/>
      </c>
      <c r="BM90" s="7"/>
      <c r="BN90"/>
      <c r="BO90"/>
      <c r="BP90"/>
      <c r="BQ90" s="61"/>
      <c r="BR90" s="278" t="str">
        <f t="shared" si="124"/>
        <v>-</v>
      </c>
      <c r="BS90" s="279" t="str">
        <f t="shared" si="153"/>
        <v/>
      </c>
      <c r="BT90" s="280"/>
      <c r="BU90" s="278" t="str">
        <f t="shared" si="125"/>
        <v>-</v>
      </c>
      <c r="BV90" s="279" t="str">
        <f t="shared" si="154"/>
        <v/>
      </c>
      <c r="BX90" s="278" t="str">
        <f t="shared" si="126"/>
        <v>-</v>
      </c>
      <c r="BY90" s="279" t="str">
        <f t="shared" si="155"/>
        <v/>
      </c>
      <c r="CA90" s="278" t="str">
        <f t="shared" si="127"/>
        <v>-</v>
      </c>
      <c r="CB90" s="279" t="str">
        <f t="shared" si="156"/>
        <v/>
      </c>
      <c r="CD90" s="278" t="str">
        <f t="shared" si="128"/>
        <v>-</v>
      </c>
      <c r="CE90" s="279" t="str">
        <f t="shared" si="157"/>
        <v/>
      </c>
      <c r="CG90" s="278" t="str">
        <f t="shared" si="129"/>
        <v>-</v>
      </c>
      <c r="CH90" s="279" t="str">
        <f t="shared" si="158"/>
        <v/>
      </c>
      <c r="CJ90" s="278" t="str">
        <f t="shared" si="130"/>
        <v>-</v>
      </c>
      <c r="CK90" s="279" t="str">
        <f t="shared" si="159"/>
        <v/>
      </c>
      <c r="CM90" s="278" t="str">
        <f t="shared" si="131"/>
        <v>-</v>
      </c>
      <c r="CN90" s="279" t="str">
        <f t="shared" si="160"/>
        <v/>
      </c>
      <c r="CP90" s="278" t="str">
        <f t="shared" si="132"/>
        <v>-</v>
      </c>
      <c r="CQ90" s="279" t="str">
        <f t="shared" si="161"/>
        <v/>
      </c>
      <c r="CS90" s="278" t="str">
        <f t="shared" si="133"/>
        <v>X</v>
      </c>
      <c r="CT90" s="279" t="str">
        <f t="shared" si="162"/>
        <v/>
      </c>
      <c r="CU90" s="271"/>
      <c r="CV90" s="165"/>
      <c r="CW90" s="13"/>
      <c r="CX90"/>
      <c r="DA90"/>
    </row>
    <row r="91" spans="1:105" ht="20.25" x14ac:dyDescent="0.3">
      <c r="A91" s="13"/>
      <c r="B91" s="257">
        <v>79</v>
      </c>
      <c r="C91" s="203" t="str">
        <f t="shared" ref="C91:C92" si="164">T91</f>
        <v>DNS</v>
      </c>
      <c r="D91" s="204" t="str">
        <f t="shared" si="134"/>
        <v/>
      </c>
      <c r="E91" s="205" t="str">
        <f t="shared" si="135"/>
        <v/>
      </c>
      <c r="F91" s="206" t="str">
        <f t="shared" si="136"/>
        <v/>
      </c>
      <c r="G91" s="206" t="str">
        <f t="shared" si="137"/>
        <v/>
      </c>
      <c r="H91" s="206"/>
      <c r="I91" s="210"/>
      <c r="J91" s="208"/>
      <c r="K91" s="209"/>
      <c r="L91" s="210"/>
      <c r="M91" s="212" t="s">
        <v>123</v>
      </c>
      <c r="N91" s="212"/>
      <c r="O91" s="213" t="str">
        <f t="shared" si="106"/>
        <v>X</v>
      </c>
      <c r="P91" s="214">
        <v>0</v>
      </c>
      <c r="Q91" s="215">
        <v>0</v>
      </c>
      <c r="R91" s="216">
        <v>0</v>
      </c>
      <c r="S91" s="211"/>
      <c r="T91" s="217" t="str">
        <f t="shared" si="107"/>
        <v>DNS</v>
      </c>
      <c r="U91" s="218" t="str">
        <f t="shared" si="108"/>
        <v/>
      </c>
      <c r="V91" s="219" t="str">
        <f t="shared" ref="V91:V92" si="165">IF(U91="DNS","",(IF(U91="DNF","",(IF(W91&gt;1,"=","")))))</f>
        <v>=</v>
      </c>
      <c r="W91" s="220">
        <f t="shared" si="138"/>
        <v>62</v>
      </c>
      <c r="X91" s="258">
        <v>79</v>
      </c>
      <c r="Y91" s="222" t="str">
        <f t="shared" si="102"/>
        <v/>
      </c>
      <c r="Z91" s="306"/>
      <c r="AA91" s="138" t="b">
        <f t="shared" si="109"/>
        <v>0</v>
      </c>
      <c r="AB91" s="38" t="b">
        <f t="shared" si="110"/>
        <v>0</v>
      </c>
      <c r="AC91" s="38" t="b">
        <f t="shared" si="111"/>
        <v>0</v>
      </c>
      <c r="AD91" s="39" t="str">
        <f t="shared" si="112"/>
        <v/>
      </c>
      <c r="AE91" s="40">
        <v>79</v>
      </c>
      <c r="AF91" s="41" t="s">
        <v>98</v>
      </c>
      <c r="AG91" s="42"/>
      <c r="AH91" s="156"/>
      <c r="AI91" s="151" t="b">
        <f t="shared" si="113"/>
        <v>0</v>
      </c>
      <c r="AJ91" s="152" t="str">
        <f t="shared" si="114"/>
        <v/>
      </c>
      <c r="AK91" s="153" t="str">
        <f t="shared" si="139"/>
        <v/>
      </c>
      <c r="AL91" s="154" t="str">
        <f t="shared" si="140"/>
        <v/>
      </c>
      <c r="AM91" s="155" t="str">
        <f t="shared" si="105"/>
        <v/>
      </c>
      <c r="AN91" s="155">
        <f t="shared" si="141"/>
        <v>78</v>
      </c>
      <c r="AO91" s="159"/>
      <c r="AP91" s="151" t="b">
        <f t="shared" si="115"/>
        <v>0</v>
      </c>
      <c r="AQ91" s="152" t="str">
        <f t="shared" si="142"/>
        <v/>
      </c>
      <c r="AR91" s="153" t="str">
        <f t="shared" si="143"/>
        <v/>
      </c>
      <c r="AS91" s="154" t="str">
        <f t="shared" si="144"/>
        <v/>
      </c>
      <c r="AT91" s="155" t="str">
        <f t="shared" si="74"/>
        <v/>
      </c>
      <c r="AU91" s="155">
        <f t="shared" si="145"/>
        <v>70</v>
      </c>
      <c r="AV91" s="159"/>
      <c r="AW91" s="153" t="b">
        <f t="shared" si="116"/>
        <v>0</v>
      </c>
      <c r="AX91" s="152" t="str">
        <f t="shared" si="117"/>
        <v/>
      </c>
      <c r="AY91" s="153" t="str">
        <f t="shared" si="146"/>
        <v/>
      </c>
      <c r="AZ91" s="154" t="str">
        <f t="shared" si="147"/>
        <v/>
      </c>
      <c r="BA91" s="155" t="str">
        <f t="shared" si="148"/>
        <v/>
      </c>
      <c r="BB91" s="155">
        <f t="shared" si="149"/>
        <v>80</v>
      </c>
      <c r="BC91" s="159"/>
      <c r="BD91" s="153" t="b">
        <f t="shared" si="118"/>
        <v>0</v>
      </c>
      <c r="BE91" s="152" t="str">
        <f t="shared" si="119"/>
        <v/>
      </c>
      <c r="BF91" s="153" t="str">
        <f t="shared" si="150"/>
        <v/>
      </c>
      <c r="BG91" s="154" t="str">
        <f t="shared" si="151"/>
        <v/>
      </c>
      <c r="BH91" s="155" t="str">
        <f t="shared" si="121"/>
        <v/>
      </c>
      <c r="BI91" s="155">
        <f t="shared" si="152"/>
        <v>79</v>
      </c>
      <c r="BJ91" s="68" t="str">
        <f t="shared" si="163"/>
        <v/>
      </c>
      <c r="BK91" s="13"/>
      <c r="BL91" s="113" t="str">
        <f t="shared" si="123"/>
        <v/>
      </c>
      <c r="BM91" s="7"/>
      <c r="BN91"/>
      <c r="BO91"/>
      <c r="BP91"/>
      <c r="BQ91" s="61"/>
      <c r="BR91" s="278" t="str">
        <f t="shared" si="124"/>
        <v>-</v>
      </c>
      <c r="BS91" s="279" t="str">
        <f t="shared" si="153"/>
        <v/>
      </c>
      <c r="BT91" s="280"/>
      <c r="BU91" s="278" t="str">
        <f t="shared" si="125"/>
        <v>-</v>
      </c>
      <c r="BV91" s="279" t="str">
        <f t="shared" si="154"/>
        <v/>
      </c>
      <c r="BX91" s="278" t="str">
        <f t="shared" si="126"/>
        <v>-</v>
      </c>
      <c r="BY91" s="279" t="str">
        <f t="shared" si="155"/>
        <v/>
      </c>
      <c r="CA91" s="278" t="str">
        <f t="shared" si="127"/>
        <v>-</v>
      </c>
      <c r="CB91" s="279" t="str">
        <f t="shared" si="156"/>
        <v/>
      </c>
      <c r="CD91" s="278" t="str">
        <f t="shared" si="128"/>
        <v>-</v>
      </c>
      <c r="CE91" s="279" t="str">
        <f t="shared" si="157"/>
        <v/>
      </c>
      <c r="CG91" s="278" t="str">
        <f t="shared" si="129"/>
        <v>-</v>
      </c>
      <c r="CH91" s="279" t="str">
        <f t="shared" si="158"/>
        <v/>
      </c>
      <c r="CJ91" s="278" t="str">
        <f t="shared" si="130"/>
        <v>-</v>
      </c>
      <c r="CK91" s="279" t="str">
        <f t="shared" si="159"/>
        <v/>
      </c>
      <c r="CM91" s="278" t="str">
        <f t="shared" si="131"/>
        <v>-</v>
      </c>
      <c r="CN91" s="279" t="str">
        <f t="shared" si="160"/>
        <v/>
      </c>
      <c r="CP91" s="278" t="str">
        <f t="shared" si="132"/>
        <v>-</v>
      </c>
      <c r="CQ91" s="279" t="str">
        <f t="shared" si="161"/>
        <v/>
      </c>
      <c r="CS91" s="278" t="str">
        <f t="shared" si="133"/>
        <v>X</v>
      </c>
      <c r="CT91" s="279" t="str">
        <f t="shared" si="162"/>
        <v/>
      </c>
      <c r="CU91" s="271"/>
      <c r="CV91" s="165"/>
      <c r="CW91" s="13"/>
      <c r="CX91"/>
      <c r="DA91"/>
    </row>
    <row r="92" spans="1:105" ht="20.25" x14ac:dyDescent="0.3">
      <c r="A92" s="13"/>
      <c r="B92" s="257">
        <v>80</v>
      </c>
      <c r="C92" s="203" t="str">
        <f t="shared" si="164"/>
        <v>DNS</v>
      </c>
      <c r="D92" s="204" t="str">
        <f t="shared" si="134"/>
        <v/>
      </c>
      <c r="E92" s="205" t="str">
        <f t="shared" si="135"/>
        <v/>
      </c>
      <c r="F92" s="206" t="str">
        <f t="shared" si="136"/>
        <v/>
      </c>
      <c r="G92" s="206" t="str">
        <f t="shared" si="137"/>
        <v/>
      </c>
      <c r="H92" s="206"/>
      <c r="I92" s="210"/>
      <c r="J92" s="208"/>
      <c r="K92" s="209"/>
      <c r="L92" s="210"/>
      <c r="M92" s="212" t="s">
        <v>123</v>
      </c>
      <c r="N92" s="212"/>
      <c r="O92" s="213" t="str">
        <f t="shared" si="106"/>
        <v>X</v>
      </c>
      <c r="P92" s="214">
        <v>0</v>
      </c>
      <c r="Q92" s="215">
        <v>0</v>
      </c>
      <c r="R92" s="216">
        <v>0</v>
      </c>
      <c r="S92" s="211"/>
      <c r="T92" s="217" t="str">
        <f t="shared" si="107"/>
        <v>DNS</v>
      </c>
      <c r="U92" s="218" t="str">
        <f t="shared" si="108"/>
        <v/>
      </c>
      <c r="V92" s="219" t="str">
        <f t="shared" si="165"/>
        <v>=</v>
      </c>
      <c r="W92" s="220">
        <f t="shared" si="138"/>
        <v>62</v>
      </c>
      <c r="X92" s="258">
        <v>80</v>
      </c>
      <c r="Y92" s="222" t="str">
        <f t="shared" si="102"/>
        <v/>
      </c>
      <c r="Z92" s="306"/>
      <c r="AA92" s="138" t="b">
        <f t="shared" si="109"/>
        <v>0</v>
      </c>
      <c r="AB92" s="38" t="b">
        <f t="shared" si="110"/>
        <v>0</v>
      </c>
      <c r="AC92" s="38" t="b">
        <f t="shared" si="111"/>
        <v>0</v>
      </c>
      <c r="AD92" s="39" t="str">
        <f t="shared" si="112"/>
        <v/>
      </c>
      <c r="AE92" s="40">
        <v>80</v>
      </c>
      <c r="AF92" s="41" t="s">
        <v>99</v>
      </c>
      <c r="AG92" s="42"/>
      <c r="AH92" s="156"/>
      <c r="AI92" s="151" t="b">
        <f t="shared" si="113"/>
        <v>0</v>
      </c>
      <c r="AJ92" s="152" t="str">
        <f t="shared" si="114"/>
        <v/>
      </c>
      <c r="AK92" s="153" t="str">
        <f t="shared" si="139"/>
        <v/>
      </c>
      <c r="AL92" s="154" t="str">
        <f t="shared" si="140"/>
        <v/>
      </c>
      <c r="AM92" s="155" t="str">
        <f t="shared" si="105"/>
        <v/>
      </c>
      <c r="AN92" s="155">
        <f t="shared" si="141"/>
        <v>78</v>
      </c>
      <c r="AO92" s="159"/>
      <c r="AP92" s="151" t="b">
        <f t="shared" si="115"/>
        <v>0</v>
      </c>
      <c r="AQ92" s="152" t="str">
        <f t="shared" si="142"/>
        <v/>
      </c>
      <c r="AR92" s="153" t="str">
        <f t="shared" si="143"/>
        <v/>
      </c>
      <c r="AS92" s="154" t="str">
        <f t="shared" si="144"/>
        <v/>
      </c>
      <c r="AT92" s="155" t="str">
        <f t="shared" si="74"/>
        <v/>
      </c>
      <c r="AU92" s="155">
        <f t="shared" si="145"/>
        <v>70</v>
      </c>
      <c r="AV92" s="159"/>
      <c r="AW92" s="153" t="b">
        <f t="shared" si="116"/>
        <v>0</v>
      </c>
      <c r="AX92" s="152" t="str">
        <f t="shared" si="117"/>
        <v/>
      </c>
      <c r="AY92" s="153" t="str">
        <f t="shared" si="146"/>
        <v/>
      </c>
      <c r="AZ92" s="154" t="str">
        <f t="shared" si="147"/>
        <v/>
      </c>
      <c r="BA92" s="155" t="str">
        <f t="shared" si="148"/>
        <v/>
      </c>
      <c r="BB92" s="155">
        <f t="shared" si="149"/>
        <v>80</v>
      </c>
      <c r="BC92" s="159"/>
      <c r="BD92" s="153" t="b">
        <f t="shared" si="118"/>
        <v>0</v>
      </c>
      <c r="BE92" s="152" t="str">
        <f t="shared" si="119"/>
        <v/>
      </c>
      <c r="BF92" s="153" t="str">
        <f t="shared" si="150"/>
        <v/>
      </c>
      <c r="BG92" s="154" t="str">
        <f t="shared" si="151"/>
        <v/>
      </c>
      <c r="BH92" s="155" t="str">
        <f t="shared" si="121"/>
        <v/>
      </c>
      <c r="BI92" s="155">
        <f t="shared" si="152"/>
        <v>79</v>
      </c>
      <c r="BJ92" s="68" t="str">
        <f t="shared" si="163"/>
        <v/>
      </c>
      <c r="BK92" s="13"/>
      <c r="BL92" s="113" t="str">
        <f t="shared" si="123"/>
        <v/>
      </c>
      <c r="BM92" s="7"/>
      <c r="BN92"/>
      <c r="BO92"/>
      <c r="BP92"/>
      <c r="BQ92" s="61"/>
      <c r="BR92" s="278" t="str">
        <f t="shared" si="124"/>
        <v>-</v>
      </c>
      <c r="BS92" s="279" t="str">
        <f t="shared" si="153"/>
        <v/>
      </c>
      <c r="BT92" s="280"/>
      <c r="BU92" s="278" t="str">
        <f t="shared" si="125"/>
        <v>-</v>
      </c>
      <c r="BV92" s="279" t="str">
        <f t="shared" si="154"/>
        <v/>
      </c>
      <c r="BX92" s="278" t="str">
        <f t="shared" si="126"/>
        <v>-</v>
      </c>
      <c r="BY92" s="279" t="str">
        <f t="shared" si="155"/>
        <v/>
      </c>
      <c r="CA92" s="278" t="str">
        <f t="shared" si="127"/>
        <v>-</v>
      </c>
      <c r="CB92" s="279" t="str">
        <f t="shared" si="156"/>
        <v/>
      </c>
      <c r="CD92" s="278" t="str">
        <f t="shared" si="128"/>
        <v>-</v>
      </c>
      <c r="CE92" s="279" t="str">
        <f t="shared" si="157"/>
        <v/>
      </c>
      <c r="CG92" s="278" t="str">
        <f t="shared" si="129"/>
        <v>-</v>
      </c>
      <c r="CH92" s="279" t="str">
        <f t="shared" si="158"/>
        <v/>
      </c>
      <c r="CJ92" s="278" t="str">
        <f t="shared" si="130"/>
        <v>-</v>
      </c>
      <c r="CK92" s="279" t="str">
        <f t="shared" si="159"/>
        <v/>
      </c>
      <c r="CM92" s="278" t="str">
        <f t="shared" si="131"/>
        <v>-</v>
      </c>
      <c r="CN92" s="279" t="str">
        <f t="shared" si="160"/>
        <v/>
      </c>
      <c r="CP92" s="278" t="str">
        <f t="shared" si="132"/>
        <v>-</v>
      </c>
      <c r="CQ92" s="279" t="str">
        <f t="shared" si="161"/>
        <v/>
      </c>
      <c r="CS92" s="278" t="str">
        <f t="shared" si="133"/>
        <v>X</v>
      </c>
      <c r="CT92" s="279" t="str">
        <f t="shared" si="162"/>
        <v/>
      </c>
      <c r="CU92" s="271"/>
      <c r="CV92" s="165"/>
      <c r="CW92" s="13"/>
      <c r="CX92"/>
      <c r="DA92"/>
    </row>
    <row r="93" spans="1:105" ht="6.95" customHeight="1" x14ac:dyDescent="0.3">
      <c r="A93" s="13"/>
      <c r="B93" s="58"/>
      <c r="C93" s="173"/>
      <c r="D93" s="173"/>
      <c r="E93" s="173"/>
      <c r="F93" s="173"/>
      <c r="G93" s="173"/>
      <c r="H93" s="173"/>
      <c r="I93" s="58"/>
      <c r="J93" s="58"/>
      <c r="K93" s="58"/>
      <c r="L93" s="58"/>
      <c r="M93" s="259"/>
      <c r="N93" s="259"/>
      <c r="O93" s="55"/>
      <c r="P93" s="115"/>
      <c r="Q93" s="53"/>
      <c r="R93" s="53"/>
      <c r="S93" s="259"/>
      <c r="T93" s="52" t="str">
        <f t="shared" ref="T93" si="166">IF(N93="X","DNF",(IF(M93="X","DNS",(IF(O93=0,"",AD93&amp;+V93)))))</f>
        <v/>
      </c>
      <c r="U93" s="54"/>
      <c r="V93" s="56"/>
      <c r="W93" s="53"/>
      <c r="X93" s="57"/>
      <c r="Y93" s="270"/>
      <c r="Z93" s="307"/>
      <c r="AA93" s="143"/>
      <c r="AB93" s="51"/>
      <c r="AC93" s="51"/>
      <c r="AD93" s="50"/>
      <c r="AE93" s="51"/>
      <c r="AF93" s="51"/>
      <c r="AG93" s="49"/>
      <c r="AH93" s="157"/>
      <c r="AI93" s="153"/>
      <c r="AJ93" s="152"/>
      <c r="AK93" s="153"/>
      <c r="AL93" s="154"/>
      <c r="AM93" s="153"/>
      <c r="AN93" s="152"/>
      <c r="AO93" s="160"/>
      <c r="AP93" s="153"/>
      <c r="AQ93" s="152"/>
      <c r="AR93" s="153"/>
      <c r="AS93" s="154"/>
      <c r="AT93" s="153"/>
      <c r="AU93" s="152"/>
      <c r="AV93" s="160"/>
      <c r="AW93" s="153"/>
      <c r="AX93" s="152"/>
      <c r="AY93" s="153"/>
      <c r="AZ93" s="154"/>
      <c r="BA93" s="153"/>
      <c r="BB93" s="152"/>
      <c r="BC93" s="160"/>
      <c r="BD93" s="153"/>
      <c r="BE93" s="152"/>
      <c r="BF93" s="153"/>
      <c r="BG93" s="154"/>
      <c r="BH93" s="153"/>
      <c r="BI93" s="152"/>
      <c r="BJ93" s="13"/>
      <c r="BK93" s="13"/>
      <c r="BL93" s="113"/>
      <c r="BM93" s="7"/>
      <c r="BN93"/>
      <c r="BO93"/>
      <c r="BP93"/>
      <c r="BQ93" s="61"/>
      <c r="BR93" s="281"/>
      <c r="BS93" s="282"/>
      <c r="BT93" s="280"/>
      <c r="BU93" s="281"/>
      <c r="BV93" s="282"/>
      <c r="BX93" s="281"/>
      <c r="BY93" s="282"/>
      <c r="CA93" s="281"/>
      <c r="CB93" s="282"/>
      <c r="CD93" s="281"/>
      <c r="CE93" s="282"/>
      <c r="CG93" s="281"/>
      <c r="CH93" s="282"/>
      <c r="CJ93" s="281"/>
      <c r="CK93" s="282"/>
      <c r="CM93" s="281"/>
      <c r="CN93" s="282"/>
      <c r="CP93" s="281"/>
      <c r="CQ93" s="282"/>
      <c r="CS93" s="281"/>
      <c r="CT93" s="282"/>
      <c r="CU93" s="271"/>
      <c r="CV93" s="165"/>
      <c r="CW93" s="13"/>
      <c r="CX93"/>
      <c r="DA93"/>
    </row>
    <row r="94" spans="1:105" x14ac:dyDescent="0.25">
      <c r="A94" s="13"/>
      <c r="B94" s="15"/>
      <c r="C94" s="174"/>
      <c r="D94" s="174"/>
      <c r="E94" s="174"/>
      <c r="F94" s="174"/>
      <c r="G94" s="174"/>
      <c r="H94" s="174"/>
      <c r="I94" s="15"/>
      <c r="J94" s="15"/>
      <c r="K94" s="15"/>
      <c r="L94" s="15"/>
      <c r="M94" s="17"/>
      <c r="N94" s="14"/>
      <c r="O94" s="14"/>
      <c r="P94" s="18"/>
      <c r="Q94" s="17"/>
      <c r="R94" s="15"/>
      <c r="S94" s="15"/>
      <c r="T94" s="15"/>
      <c r="U94" s="18"/>
      <c r="V94" s="17"/>
      <c r="W94" s="17"/>
      <c r="X94" s="116"/>
      <c r="Y94" s="179"/>
      <c r="Z94" s="16"/>
      <c r="AA94" s="16"/>
      <c r="AB94" s="16"/>
      <c r="AC94" s="17"/>
      <c r="AD94" s="16"/>
      <c r="AE94" s="14"/>
      <c r="AF94" s="19"/>
      <c r="AG94" s="16"/>
      <c r="AH94" s="16"/>
      <c r="AI94" s="15"/>
      <c r="AJ94" s="18"/>
      <c r="AK94" s="18"/>
      <c r="AL94" s="18"/>
      <c r="AM94" s="17"/>
      <c r="AN94" s="18"/>
      <c r="AO94" s="16"/>
      <c r="AP94" s="15"/>
      <c r="AQ94" s="18"/>
      <c r="AR94" s="18"/>
      <c r="AS94" s="18"/>
      <c r="AT94" s="17"/>
      <c r="AU94" s="18"/>
      <c r="AV94" s="16"/>
      <c r="AW94" s="14"/>
      <c r="AX94" s="14"/>
      <c r="AY94" s="16"/>
      <c r="AZ94" s="14"/>
      <c r="BA94" s="17"/>
      <c r="BB94" s="14"/>
      <c r="BC94" s="16"/>
      <c r="BD94" s="16"/>
      <c r="BE94" s="14"/>
      <c r="BF94" s="16"/>
      <c r="BG94" s="14"/>
      <c r="BH94" s="17"/>
      <c r="BI94" s="14"/>
      <c r="BJ94" s="16"/>
      <c r="BK94" s="16"/>
      <c r="BL94" s="14"/>
      <c r="BM94" s="16"/>
      <c r="BN94" s="14"/>
      <c r="BO94" s="17"/>
      <c r="BP94" s="14"/>
      <c r="BQ94" s="16"/>
      <c r="BR94" s="271"/>
      <c r="BS94" s="165"/>
      <c r="CU94" s="271"/>
      <c r="CV94" s="165"/>
      <c r="CW94" s="13"/>
    </row>
    <row r="95" spans="1:105" x14ac:dyDescent="0.25">
      <c r="A95" s="13"/>
      <c r="B95" s="15"/>
      <c r="C95" s="174"/>
      <c r="D95" s="174"/>
      <c r="E95" s="174"/>
      <c r="F95" s="174"/>
      <c r="G95" s="174"/>
      <c r="H95" s="174"/>
      <c r="I95" s="15"/>
      <c r="J95" s="15"/>
      <c r="K95" s="15"/>
      <c r="L95" s="15"/>
      <c r="M95" s="17"/>
      <c r="N95" s="14"/>
      <c r="O95" s="14"/>
      <c r="P95" s="18"/>
      <c r="Q95" s="17"/>
      <c r="R95" s="15"/>
      <c r="S95" s="15"/>
      <c r="T95" s="15"/>
      <c r="U95" s="18"/>
      <c r="V95" s="17"/>
      <c r="W95" s="17"/>
      <c r="X95" s="116"/>
      <c r="Y95" s="179"/>
      <c r="Z95" s="16"/>
      <c r="AA95" s="16"/>
      <c r="AB95" s="16"/>
      <c r="AC95" s="17"/>
      <c r="AD95" s="16"/>
      <c r="AE95" s="14"/>
      <c r="AF95" s="19"/>
      <c r="AG95" s="16"/>
      <c r="AH95" s="16"/>
      <c r="AI95" s="15"/>
      <c r="AJ95" s="18"/>
      <c r="AK95" s="18"/>
      <c r="AL95" s="18"/>
      <c r="AM95" s="17"/>
      <c r="AN95" s="18"/>
      <c r="AO95" s="16"/>
      <c r="AP95" s="15"/>
      <c r="AQ95" s="18"/>
      <c r="AR95" s="18"/>
      <c r="AS95" s="18"/>
      <c r="AT95" s="17"/>
      <c r="AU95" s="18"/>
      <c r="AV95" s="16"/>
      <c r="AW95" s="14"/>
      <c r="AX95" s="14"/>
      <c r="AY95" s="16"/>
      <c r="AZ95" s="14"/>
      <c r="BA95" s="17"/>
      <c r="BB95" s="14"/>
      <c r="BC95" s="16"/>
      <c r="BD95" s="16"/>
      <c r="BE95" s="14"/>
      <c r="BF95" s="16"/>
      <c r="BG95" s="14"/>
      <c r="BH95" s="17"/>
      <c r="BI95" s="14"/>
      <c r="BJ95" s="16"/>
      <c r="BK95" s="16"/>
      <c r="BL95" s="14"/>
      <c r="BM95" s="16"/>
      <c r="BN95" s="14"/>
      <c r="BO95" s="17"/>
      <c r="BP95" s="14"/>
      <c r="BQ95" s="16"/>
      <c r="BR95" s="271"/>
      <c r="BS95" s="165"/>
      <c r="CU95" s="271"/>
      <c r="CV95" s="165"/>
      <c r="CW95" s="13"/>
    </row>
    <row r="96" spans="1:105" x14ac:dyDescent="0.25">
      <c r="A96" s="13"/>
      <c r="B96" s="15"/>
      <c r="C96" s="174"/>
      <c r="D96" s="174"/>
      <c r="E96" s="174"/>
      <c r="F96" s="174"/>
      <c r="G96" s="174"/>
      <c r="H96" s="174"/>
      <c r="I96" s="15"/>
      <c r="J96" s="15"/>
      <c r="K96" s="15"/>
      <c r="L96" s="15"/>
      <c r="M96" s="17"/>
      <c r="N96" s="14"/>
      <c r="O96" s="14"/>
      <c r="P96" s="18"/>
      <c r="Q96" s="17"/>
      <c r="R96" s="15"/>
      <c r="S96" s="15"/>
      <c r="T96" s="15"/>
      <c r="U96" s="18"/>
      <c r="V96" s="17"/>
      <c r="W96" s="17"/>
      <c r="X96" s="116"/>
      <c r="Y96" s="179"/>
      <c r="Z96" s="16"/>
      <c r="AA96" s="16"/>
      <c r="AB96" s="16"/>
      <c r="AC96" s="17"/>
      <c r="AD96" s="16"/>
      <c r="AE96" s="14"/>
      <c r="AF96" s="19"/>
      <c r="AG96" s="16"/>
      <c r="AH96" s="16"/>
      <c r="AI96" s="15"/>
      <c r="AJ96" s="18"/>
      <c r="AK96" s="18"/>
      <c r="AL96" s="18"/>
      <c r="AM96" s="17"/>
      <c r="AN96" s="18"/>
      <c r="AO96" s="16"/>
      <c r="AP96" s="15"/>
      <c r="AQ96" s="18"/>
      <c r="AR96" s="18"/>
      <c r="AS96" s="18"/>
      <c r="AT96" s="17"/>
      <c r="AU96" s="18"/>
      <c r="AV96" s="16"/>
      <c r="AW96" s="14"/>
      <c r="AX96" s="14"/>
      <c r="AY96" s="16"/>
      <c r="AZ96" s="14"/>
      <c r="BA96" s="17"/>
      <c r="BB96" s="14"/>
      <c r="BC96" s="16"/>
      <c r="BD96" s="16"/>
      <c r="BE96" s="14"/>
      <c r="BF96" s="16"/>
      <c r="BG96" s="14"/>
      <c r="BH96" s="17"/>
      <c r="BI96" s="14"/>
      <c r="BJ96" s="16"/>
      <c r="BK96" s="16"/>
      <c r="BL96" s="14"/>
      <c r="BM96" s="16"/>
      <c r="BN96" s="14"/>
      <c r="BO96" s="17"/>
      <c r="BP96" s="14"/>
      <c r="BQ96" s="16"/>
      <c r="BR96" s="271"/>
      <c r="BS96" s="165"/>
      <c r="CU96" s="271"/>
      <c r="CV96" s="165"/>
      <c r="CW96" s="13"/>
    </row>
    <row r="97" spans="1:105" x14ac:dyDescent="0.25">
      <c r="A97" s="13"/>
      <c r="B97" s="15"/>
      <c r="C97" s="174"/>
      <c r="D97" s="174"/>
      <c r="E97" s="174"/>
      <c r="F97" s="174"/>
      <c r="G97" s="174"/>
      <c r="H97" s="174"/>
      <c r="I97" s="15"/>
      <c r="J97" s="15"/>
      <c r="K97" s="15"/>
      <c r="L97" s="15"/>
      <c r="M97" s="17"/>
      <c r="N97" s="14"/>
      <c r="O97" s="14"/>
      <c r="P97" s="18"/>
      <c r="Q97" s="17"/>
      <c r="R97" s="15"/>
      <c r="S97" s="15"/>
      <c r="T97" s="15"/>
      <c r="U97" s="18"/>
      <c r="V97" s="17"/>
      <c r="W97" s="17"/>
      <c r="X97" s="116"/>
      <c r="Y97" s="179"/>
      <c r="Z97" s="16"/>
      <c r="AA97" s="16"/>
      <c r="AB97" s="16"/>
      <c r="AC97" s="17"/>
      <c r="AD97" s="16"/>
      <c r="AE97" s="14"/>
      <c r="AF97" s="19"/>
      <c r="AG97" s="16"/>
      <c r="AH97" s="16"/>
      <c r="AI97" s="15"/>
      <c r="AJ97" s="18"/>
      <c r="AK97" s="18"/>
      <c r="AL97" s="18"/>
      <c r="AM97" s="17"/>
      <c r="AN97" s="18"/>
      <c r="AO97" s="16"/>
      <c r="AP97" s="15"/>
      <c r="AQ97" s="18"/>
      <c r="AR97" s="18"/>
      <c r="AS97" s="18"/>
      <c r="AT97" s="17"/>
      <c r="AU97" s="18"/>
      <c r="AV97" s="16"/>
      <c r="AW97" s="14"/>
      <c r="AX97" s="14"/>
      <c r="AY97" s="16"/>
      <c r="AZ97" s="14"/>
      <c r="BA97" s="17"/>
      <c r="BB97" s="14"/>
      <c r="BC97" s="16"/>
      <c r="BD97" s="16"/>
      <c r="BE97" s="14"/>
      <c r="BF97" s="16"/>
      <c r="BG97" s="14"/>
      <c r="BH97" s="17"/>
      <c r="BI97" s="14"/>
      <c r="BJ97" s="16"/>
      <c r="BK97" s="16"/>
      <c r="BL97" s="14"/>
      <c r="BM97" s="16"/>
      <c r="BN97" s="14"/>
      <c r="BO97" s="17"/>
      <c r="BP97" s="14"/>
      <c r="BQ97" s="16"/>
      <c r="BR97" s="271"/>
      <c r="BS97" s="165"/>
      <c r="CU97" s="271"/>
      <c r="CV97" s="165"/>
      <c r="CW97" s="13"/>
    </row>
    <row r="98" spans="1:105" x14ac:dyDescent="0.25">
      <c r="A98" s="13"/>
      <c r="B98" s="15"/>
      <c r="C98" s="174"/>
      <c r="D98" s="174"/>
      <c r="E98" s="174"/>
      <c r="F98" s="174"/>
      <c r="G98" s="174"/>
      <c r="H98" s="174"/>
      <c r="I98" s="15"/>
      <c r="J98" s="15"/>
      <c r="K98" s="15"/>
      <c r="L98" s="15"/>
      <c r="M98" s="17"/>
      <c r="N98" s="14"/>
      <c r="O98" s="14"/>
      <c r="P98" s="18"/>
      <c r="Q98" s="17"/>
      <c r="R98" s="15"/>
      <c r="S98" s="15"/>
      <c r="T98" s="15"/>
      <c r="U98" s="18"/>
      <c r="V98" s="17"/>
      <c r="W98" s="17"/>
      <c r="X98" s="116"/>
      <c r="Y98" s="179"/>
      <c r="Z98" s="16"/>
      <c r="AA98" s="16"/>
      <c r="AB98" s="16"/>
      <c r="AC98" s="17"/>
      <c r="AD98" s="16"/>
      <c r="AE98" s="14"/>
      <c r="AF98" s="19"/>
      <c r="AG98" s="16"/>
      <c r="AH98" s="16"/>
      <c r="AI98" s="15"/>
      <c r="AJ98" s="18"/>
      <c r="AK98" s="18"/>
      <c r="AL98" s="18"/>
      <c r="AM98" s="17"/>
      <c r="AN98" s="18"/>
      <c r="AO98" s="16"/>
      <c r="AP98" s="15"/>
      <c r="AQ98" s="18"/>
      <c r="AR98" s="18"/>
      <c r="AS98" s="18"/>
      <c r="AT98" s="17"/>
      <c r="AU98" s="18"/>
      <c r="AV98" s="16"/>
      <c r="AW98" s="14"/>
      <c r="AX98" s="14"/>
      <c r="AY98" s="16"/>
      <c r="AZ98" s="14"/>
      <c r="BA98" s="17"/>
      <c r="BB98" s="14"/>
      <c r="BC98" s="16"/>
      <c r="BD98" s="16"/>
      <c r="BE98" s="14"/>
      <c r="BF98" s="16"/>
      <c r="BG98" s="14"/>
      <c r="BH98" s="17"/>
      <c r="BI98" s="14"/>
      <c r="BJ98" s="16"/>
      <c r="BK98" s="16"/>
      <c r="BL98" s="14"/>
      <c r="BM98" s="16"/>
      <c r="BN98" s="14"/>
      <c r="BO98" s="17"/>
      <c r="BP98" s="14"/>
      <c r="BQ98" s="16"/>
      <c r="BR98" s="271"/>
      <c r="BS98" s="165"/>
      <c r="CU98" s="271"/>
      <c r="CV98" s="165"/>
      <c r="CW98" s="13"/>
      <c r="CX98"/>
      <c r="DA98"/>
    </row>
    <row r="99" spans="1:105" x14ac:dyDescent="0.25">
      <c r="A99" s="13"/>
      <c r="B99" s="15"/>
      <c r="C99" s="174"/>
      <c r="D99" s="174"/>
      <c r="E99" s="174"/>
      <c r="F99" s="174"/>
      <c r="G99" s="174"/>
      <c r="H99" s="174"/>
      <c r="I99" s="15"/>
      <c r="J99" s="15"/>
      <c r="K99" s="15"/>
      <c r="L99" s="15"/>
      <c r="M99" s="17"/>
      <c r="N99" s="14"/>
      <c r="O99" s="14"/>
      <c r="P99" s="18"/>
      <c r="Q99" s="17"/>
      <c r="R99" s="15"/>
      <c r="S99" s="15"/>
      <c r="T99" s="15"/>
      <c r="U99" s="18"/>
      <c r="V99" s="17"/>
      <c r="W99" s="17"/>
      <c r="X99" s="116"/>
      <c r="Y99" s="179"/>
      <c r="Z99" s="16"/>
      <c r="AA99" s="16"/>
      <c r="AB99" s="16"/>
      <c r="AC99" s="17"/>
      <c r="AD99" s="16"/>
      <c r="AE99" s="14"/>
      <c r="AF99" s="19"/>
      <c r="AG99" s="16"/>
      <c r="AH99" s="16"/>
      <c r="AI99" s="15"/>
      <c r="AJ99" s="18"/>
      <c r="AK99" s="18"/>
      <c r="AL99" s="18"/>
      <c r="AM99" s="17"/>
      <c r="AN99" s="18"/>
      <c r="AO99" s="16"/>
      <c r="AP99" s="15"/>
      <c r="AQ99" s="18"/>
      <c r="AR99" s="18"/>
      <c r="AS99" s="18"/>
      <c r="AT99" s="17"/>
      <c r="AU99" s="18"/>
      <c r="AV99" s="16"/>
      <c r="AW99" s="14"/>
      <c r="AX99" s="14"/>
      <c r="AY99" s="16"/>
      <c r="AZ99" s="14"/>
      <c r="BA99" s="17"/>
      <c r="BB99" s="14"/>
      <c r="BC99" s="16"/>
      <c r="BD99" s="16"/>
      <c r="BE99" s="14"/>
      <c r="BF99" s="16"/>
      <c r="BG99" s="14"/>
      <c r="BH99" s="17"/>
      <c r="BI99" s="14"/>
      <c r="BJ99" s="16"/>
      <c r="BK99" s="16"/>
      <c r="BL99" s="14"/>
      <c r="BM99" s="16"/>
      <c r="BN99" s="14"/>
      <c r="BO99" s="17"/>
      <c r="BP99" s="14"/>
      <c r="BQ99" s="16"/>
      <c r="BR99" s="271"/>
      <c r="BS99" s="165"/>
      <c r="CU99" s="271"/>
      <c r="CV99" s="165"/>
      <c r="CW99" s="13"/>
      <c r="CX99"/>
      <c r="DA99"/>
    </row>
    <row r="100" spans="1:105" x14ac:dyDescent="0.25">
      <c r="A100" s="13"/>
      <c r="B100" s="15"/>
      <c r="C100" s="174"/>
      <c r="D100" s="174"/>
      <c r="E100" s="174"/>
      <c r="F100" s="174"/>
      <c r="G100" s="174"/>
      <c r="H100" s="174"/>
      <c r="I100" s="15"/>
      <c r="J100" s="15"/>
      <c r="K100" s="15"/>
      <c r="L100" s="15"/>
      <c r="M100" s="17"/>
      <c r="N100" s="14"/>
      <c r="O100" s="14"/>
      <c r="P100" s="18"/>
      <c r="Q100" s="17"/>
      <c r="R100" s="15"/>
      <c r="S100" s="15"/>
      <c r="T100" s="15"/>
      <c r="U100" s="18"/>
      <c r="V100" s="17"/>
      <c r="W100" s="17"/>
      <c r="X100" s="116"/>
      <c r="Y100" s="179"/>
      <c r="Z100" s="16"/>
      <c r="AA100" s="16"/>
      <c r="AB100" s="16"/>
      <c r="AC100" s="17"/>
      <c r="AD100" s="16"/>
      <c r="AE100" s="14"/>
      <c r="AF100" s="19"/>
      <c r="AG100" s="16"/>
      <c r="AH100" s="16"/>
      <c r="AI100" s="15"/>
      <c r="AJ100" s="18"/>
      <c r="AK100" s="18"/>
      <c r="AL100" s="18"/>
      <c r="AM100" s="17"/>
      <c r="AN100" s="18"/>
      <c r="AO100" s="16"/>
      <c r="AP100" s="15"/>
      <c r="AQ100" s="18"/>
      <c r="AR100" s="18"/>
      <c r="AS100" s="18"/>
      <c r="AT100" s="17"/>
      <c r="AU100" s="18"/>
      <c r="AV100" s="16"/>
      <c r="AW100" s="14"/>
      <c r="AX100" s="14"/>
      <c r="AY100" s="16"/>
      <c r="AZ100" s="14"/>
      <c r="BA100" s="17"/>
      <c r="BB100" s="14"/>
      <c r="BC100" s="16"/>
      <c r="BD100" s="16"/>
      <c r="BE100" s="14"/>
      <c r="BF100" s="16"/>
      <c r="BG100" s="14"/>
      <c r="BH100" s="17"/>
      <c r="BI100" s="14"/>
      <c r="BJ100" s="16"/>
      <c r="BK100" s="16"/>
      <c r="BL100" s="14"/>
      <c r="BM100" s="16"/>
      <c r="BN100" s="14"/>
      <c r="BO100" s="17"/>
      <c r="BP100" s="14"/>
      <c r="BQ100" s="16"/>
      <c r="BR100" s="271"/>
      <c r="BS100" s="165"/>
      <c r="CU100" s="271"/>
      <c r="CV100" s="165"/>
      <c r="CW100" s="13"/>
      <c r="CX100"/>
      <c r="DA100"/>
    </row>
    <row r="101" spans="1:105" x14ac:dyDescent="0.25">
      <c r="A101" s="13"/>
      <c r="B101" s="15"/>
      <c r="C101" s="174"/>
      <c r="D101" s="174"/>
      <c r="E101" s="174"/>
      <c r="F101" s="174"/>
      <c r="G101" s="174"/>
      <c r="H101" s="174"/>
      <c r="I101" s="15"/>
      <c r="J101" s="15"/>
      <c r="K101" s="15"/>
      <c r="L101" s="15"/>
      <c r="M101" s="17"/>
      <c r="N101" s="14"/>
      <c r="O101" s="14"/>
      <c r="P101" s="18"/>
      <c r="Q101" s="17"/>
      <c r="R101" s="15"/>
      <c r="S101" s="15"/>
      <c r="T101" s="15"/>
      <c r="U101" s="18"/>
      <c r="V101" s="17"/>
      <c r="W101" s="17"/>
      <c r="X101" s="116"/>
      <c r="Y101" s="179"/>
      <c r="Z101" s="16"/>
      <c r="AA101" s="16"/>
      <c r="AB101" s="16"/>
      <c r="AC101" s="17"/>
      <c r="AD101" s="16"/>
      <c r="AE101" s="14"/>
      <c r="AF101" s="19"/>
      <c r="AG101" s="16"/>
      <c r="AH101" s="16"/>
      <c r="AI101" s="15"/>
      <c r="AJ101" s="18"/>
      <c r="AK101" s="18"/>
      <c r="AL101" s="18"/>
      <c r="AM101" s="17"/>
      <c r="AN101" s="18"/>
      <c r="AO101" s="16"/>
      <c r="AP101" s="15"/>
      <c r="AQ101" s="18"/>
      <c r="AR101" s="18"/>
      <c r="AS101" s="18"/>
      <c r="AT101" s="17"/>
      <c r="AU101" s="18"/>
      <c r="AV101" s="16"/>
      <c r="AW101" s="14"/>
      <c r="AX101" s="14"/>
      <c r="AY101" s="16"/>
      <c r="AZ101" s="14"/>
      <c r="BA101" s="17"/>
      <c r="BB101" s="14"/>
      <c r="BC101" s="16"/>
      <c r="BD101" s="16"/>
      <c r="BE101" s="14"/>
      <c r="BF101" s="16"/>
      <c r="BG101" s="14"/>
      <c r="BH101" s="17"/>
      <c r="BI101" s="14"/>
      <c r="BJ101" s="16"/>
      <c r="BK101" s="16"/>
      <c r="BL101" s="14"/>
      <c r="BM101" s="16"/>
      <c r="BN101" s="14"/>
      <c r="BO101" s="17"/>
      <c r="BP101" s="14"/>
      <c r="BQ101" s="16"/>
      <c r="BR101" s="271"/>
      <c r="BS101" s="165"/>
      <c r="CU101" s="271"/>
      <c r="CV101" s="165"/>
      <c r="CW101" s="13"/>
      <c r="CX101"/>
      <c r="DA101"/>
    </row>
    <row r="102" spans="1:105" x14ac:dyDescent="0.25">
      <c r="A102" s="13"/>
      <c r="B102" s="15"/>
      <c r="C102" s="174"/>
      <c r="D102" s="174"/>
      <c r="E102" s="174"/>
      <c r="F102" s="174"/>
      <c r="G102" s="174"/>
      <c r="H102" s="174"/>
      <c r="I102" s="15"/>
      <c r="J102" s="15"/>
      <c r="K102" s="15"/>
      <c r="L102" s="15"/>
      <c r="M102" s="17"/>
      <c r="N102" s="14"/>
      <c r="O102" s="14"/>
      <c r="P102" s="18"/>
      <c r="Q102" s="17"/>
      <c r="R102" s="15"/>
      <c r="S102" s="15"/>
      <c r="T102" s="15"/>
      <c r="U102" s="18"/>
      <c r="V102" s="17"/>
      <c r="W102" s="17"/>
      <c r="X102" s="116"/>
      <c r="Y102" s="179"/>
      <c r="Z102" s="16"/>
      <c r="AA102" s="16"/>
      <c r="AB102" s="16"/>
      <c r="AC102" s="17"/>
      <c r="AD102" s="16"/>
      <c r="AE102" s="14"/>
      <c r="AF102" s="19"/>
      <c r="AG102" s="16"/>
      <c r="AH102" s="16"/>
      <c r="AI102" s="15"/>
      <c r="AJ102" s="18"/>
      <c r="AK102" s="18"/>
      <c r="AL102" s="18"/>
      <c r="AM102" s="17"/>
      <c r="AN102" s="18"/>
      <c r="AO102" s="16"/>
      <c r="AP102" s="15"/>
      <c r="AQ102" s="18"/>
      <c r="AR102" s="18"/>
      <c r="AS102" s="18"/>
      <c r="AT102" s="17"/>
      <c r="AU102" s="18"/>
      <c r="AV102" s="16"/>
      <c r="AW102" s="14"/>
      <c r="AX102" s="14"/>
      <c r="AY102" s="16"/>
      <c r="AZ102" s="14"/>
      <c r="BA102" s="17"/>
      <c r="BB102" s="14"/>
      <c r="BC102" s="16"/>
      <c r="BD102" s="16"/>
      <c r="BE102" s="14"/>
      <c r="BF102" s="16"/>
      <c r="BG102" s="14"/>
      <c r="BH102" s="17"/>
      <c r="BI102" s="14"/>
      <c r="BJ102" s="16"/>
      <c r="BK102" s="16"/>
      <c r="BL102" s="14"/>
      <c r="BM102" s="16"/>
      <c r="BN102" s="14"/>
      <c r="BO102" s="17"/>
      <c r="BP102" s="14"/>
      <c r="BQ102" s="16"/>
      <c r="BR102" s="271"/>
      <c r="BS102" s="165"/>
      <c r="BU102" s="280"/>
      <c r="CU102" s="271"/>
      <c r="CV102" s="165"/>
      <c r="CW102" s="13"/>
      <c r="CX102"/>
      <c r="DA102"/>
    </row>
    <row r="103" spans="1:105" x14ac:dyDescent="0.25">
      <c r="A103" s="13"/>
      <c r="B103" s="15"/>
      <c r="C103" s="174"/>
      <c r="D103" s="174"/>
      <c r="E103" s="174"/>
      <c r="F103" s="174"/>
      <c r="G103" s="174"/>
      <c r="H103" s="174"/>
      <c r="I103" s="15"/>
      <c r="J103" s="15"/>
      <c r="K103" s="15"/>
      <c r="L103" s="15"/>
      <c r="M103" s="17"/>
      <c r="N103" s="14"/>
      <c r="O103" s="14"/>
      <c r="P103" s="18"/>
      <c r="Q103" s="17"/>
      <c r="R103" s="15"/>
      <c r="S103" s="15"/>
      <c r="T103" s="15"/>
      <c r="U103" s="18"/>
      <c r="V103" s="17"/>
      <c r="W103" s="17"/>
      <c r="X103" s="116"/>
      <c r="Y103" s="179"/>
      <c r="Z103" s="16"/>
      <c r="AA103" s="16"/>
      <c r="AB103" s="16"/>
      <c r="AC103" s="17"/>
      <c r="AD103" s="16"/>
      <c r="AE103" s="14"/>
      <c r="AF103" s="19"/>
      <c r="AG103" s="16"/>
      <c r="AH103" s="16"/>
      <c r="AI103" s="15"/>
      <c r="AJ103" s="18"/>
      <c r="AK103" s="18"/>
      <c r="AL103" s="18"/>
      <c r="AM103" s="17"/>
      <c r="AN103" s="18"/>
      <c r="AO103" s="16"/>
      <c r="AP103" s="15"/>
      <c r="AQ103" s="18"/>
      <c r="AR103" s="18"/>
      <c r="AS103" s="18"/>
      <c r="AT103" s="17"/>
      <c r="AU103" s="18"/>
      <c r="AV103" s="16"/>
      <c r="AW103" s="14"/>
      <c r="AX103" s="14"/>
      <c r="AY103" s="16"/>
      <c r="AZ103" s="14"/>
      <c r="BA103" s="17"/>
      <c r="BB103" s="14"/>
      <c r="BC103" s="16"/>
      <c r="BD103" s="16"/>
      <c r="BE103" s="14"/>
      <c r="BF103" s="16"/>
      <c r="BG103" s="14"/>
      <c r="BH103" s="17"/>
      <c r="BI103" s="14"/>
      <c r="BJ103" s="16"/>
      <c r="BK103" s="16"/>
      <c r="BL103" s="14"/>
      <c r="BM103" s="16"/>
      <c r="BN103" s="14"/>
      <c r="BO103" s="17"/>
      <c r="BP103" s="14"/>
      <c r="BQ103" s="16"/>
      <c r="BR103" s="271"/>
      <c r="BS103" s="165"/>
      <c r="BU103" s="280"/>
      <c r="CU103" s="271"/>
      <c r="CV103" s="165"/>
      <c r="CW103" s="13"/>
      <c r="CX103"/>
      <c r="DA103"/>
    </row>
    <row r="104" spans="1:105" x14ac:dyDescent="0.25">
      <c r="A104" s="13"/>
      <c r="B104" s="15"/>
      <c r="C104" s="174"/>
      <c r="D104" s="174"/>
      <c r="E104" s="174"/>
      <c r="F104" s="174"/>
      <c r="G104" s="174"/>
      <c r="H104" s="174"/>
      <c r="I104" s="15"/>
      <c r="J104" s="15"/>
      <c r="K104" s="15"/>
      <c r="L104" s="15"/>
      <c r="M104" s="17"/>
      <c r="N104" s="14"/>
      <c r="O104" s="14"/>
      <c r="P104" s="18"/>
      <c r="Q104" s="17"/>
      <c r="R104" s="15"/>
      <c r="S104" s="15"/>
      <c r="T104" s="15"/>
      <c r="U104" s="18"/>
      <c r="V104" s="17"/>
      <c r="W104" s="17"/>
      <c r="X104" s="116"/>
      <c r="Y104" s="179"/>
      <c r="Z104" s="16"/>
      <c r="AA104" s="16"/>
      <c r="AB104" s="16"/>
      <c r="AC104" s="17"/>
      <c r="AD104" s="16"/>
      <c r="AE104" s="14"/>
      <c r="AF104" s="19"/>
      <c r="AG104" s="16"/>
      <c r="AH104" s="16"/>
      <c r="AI104" s="15"/>
      <c r="AJ104" s="18"/>
      <c r="AK104" s="18"/>
      <c r="AL104" s="18"/>
      <c r="AM104" s="17"/>
      <c r="AN104" s="18"/>
      <c r="AO104" s="16"/>
      <c r="AP104" s="15"/>
      <c r="AQ104" s="18"/>
      <c r="AR104" s="18"/>
      <c r="AS104" s="18"/>
      <c r="AT104" s="17"/>
      <c r="AU104" s="18"/>
      <c r="AV104" s="16"/>
      <c r="AW104" s="14"/>
      <c r="AX104" s="14"/>
      <c r="AY104" s="16"/>
      <c r="AZ104" s="14"/>
      <c r="BA104" s="17"/>
      <c r="BB104" s="14"/>
      <c r="BC104" s="16"/>
      <c r="BD104" s="16"/>
      <c r="BE104" s="14"/>
      <c r="BF104" s="16"/>
      <c r="BG104" s="14"/>
      <c r="BH104" s="17"/>
      <c r="BI104" s="14"/>
      <c r="BJ104" s="16"/>
      <c r="BK104" s="16"/>
      <c r="BL104" s="14"/>
      <c r="BM104" s="16"/>
      <c r="BN104" s="14"/>
      <c r="BO104" s="17"/>
      <c r="BP104" s="14"/>
      <c r="BQ104" s="16"/>
      <c r="BR104" s="271"/>
      <c r="BS104" s="165"/>
      <c r="BU104" s="280"/>
      <c r="CU104" s="271"/>
      <c r="CV104" s="165"/>
      <c r="CW104" s="13"/>
      <c r="CX104"/>
      <c r="DA104"/>
    </row>
    <row r="105" spans="1:105" x14ac:dyDescent="0.25">
      <c r="A105" s="13"/>
      <c r="B105" s="15"/>
      <c r="C105" s="174"/>
      <c r="D105" s="174"/>
      <c r="E105" s="174"/>
      <c r="F105" s="174"/>
      <c r="G105" s="174"/>
      <c r="H105" s="174"/>
      <c r="I105" s="15"/>
      <c r="J105" s="15"/>
      <c r="K105" s="15"/>
      <c r="L105" s="15"/>
      <c r="M105" s="17"/>
      <c r="N105" s="14"/>
      <c r="O105" s="14"/>
      <c r="P105" s="18"/>
      <c r="Q105" s="17"/>
      <c r="R105" s="15"/>
      <c r="S105" s="15"/>
      <c r="T105" s="15"/>
      <c r="U105" s="18"/>
      <c r="V105" s="17"/>
      <c r="W105" s="17"/>
      <c r="X105" s="116"/>
      <c r="Y105" s="179"/>
      <c r="Z105" s="16"/>
      <c r="AA105" s="16"/>
      <c r="AB105" s="16"/>
      <c r="AC105" s="17"/>
      <c r="AD105" s="16"/>
      <c r="AE105" s="14"/>
      <c r="AF105" s="19"/>
      <c r="AG105" s="16"/>
      <c r="AH105" s="16"/>
      <c r="AI105" s="15"/>
      <c r="AJ105" s="18"/>
      <c r="AK105" s="18"/>
      <c r="AL105" s="18"/>
      <c r="AM105" s="17"/>
      <c r="AN105" s="18"/>
      <c r="AO105" s="16"/>
      <c r="AP105" s="15"/>
      <c r="AQ105" s="18"/>
      <c r="AR105" s="18"/>
      <c r="AS105" s="18"/>
      <c r="AT105" s="17"/>
      <c r="AU105" s="18"/>
      <c r="AV105" s="16"/>
      <c r="AW105" s="14"/>
      <c r="AX105" s="14"/>
      <c r="AY105" s="16"/>
      <c r="AZ105" s="14"/>
      <c r="BA105" s="17"/>
      <c r="BB105" s="14"/>
      <c r="BC105" s="16"/>
      <c r="BD105" s="16"/>
      <c r="BE105" s="14"/>
      <c r="BF105" s="16"/>
      <c r="BG105" s="14"/>
      <c r="BH105" s="17"/>
      <c r="BI105" s="14"/>
      <c r="BJ105" s="16"/>
      <c r="BK105" s="16"/>
      <c r="BL105" s="14"/>
      <c r="BM105" s="16"/>
      <c r="BN105" s="14"/>
      <c r="BO105" s="17"/>
      <c r="BP105" s="14"/>
      <c r="BQ105" s="16"/>
      <c r="BR105" s="271"/>
      <c r="BS105" s="165"/>
      <c r="BU105" s="280"/>
      <c r="CU105" s="271"/>
      <c r="CV105" s="165"/>
      <c r="CW105" s="13"/>
      <c r="CX105"/>
      <c r="DA105"/>
    </row>
    <row r="106" spans="1:105" x14ac:dyDescent="0.25">
      <c r="A106" s="13"/>
      <c r="B106" s="15"/>
      <c r="C106" s="174"/>
      <c r="D106" s="174"/>
      <c r="E106" s="174"/>
      <c r="F106" s="174"/>
      <c r="G106" s="174"/>
      <c r="H106" s="174"/>
      <c r="I106" s="15"/>
      <c r="J106" s="15"/>
      <c r="K106" s="15"/>
      <c r="L106" s="15"/>
      <c r="M106" s="17"/>
      <c r="N106" s="14"/>
      <c r="O106" s="14"/>
      <c r="P106" s="18"/>
      <c r="Q106" s="17"/>
      <c r="R106" s="15"/>
      <c r="S106" s="15"/>
      <c r="T106" s="15"/>
      <c r="U106" s="18"/>
      <c r="V106" s="17"/>
      <c r="W106" s="17"/>
      <c r="X106" s="116"/>
      <c r="Y106" s="179"/>
      <c r="Z106" s="16"/>
      <c r="AA106" s="16"/>
      <c r="AB106" s="16"/>
      <c r="AC106" s="17"/>
      <c r="AD106" s="16"/>
      <c r="AE106" s="14"/>
      <c r="AF106" s="19"/>
      <c r="AG106" s="16"/>
      <c r="AH106" s="16"/>
      <c r="AI106" s="15"/>
      <c r="AJ106" s="18"/>
      <c r="AK106" s="18"/>
      <c r="AL106" s="18"/>
      <c r="AM106" s="17"/>
      <c r="AN106" s="18"/>
      <c r="AO106" s="16"/>
      <c r="AP106" s="15"/>
      <c r="AQ106" s="18"/>
      <c r="AR106" s="18"/>
      <c r="AS106" s="18"/>
      <c r="AT106" s="17"/>
      <c r="AU106" s="18"/>
      <c r="AV106" s="16"/>
      <c r="AW106" s="14"/>
      <c r="AX106" s="14"/>
      <c r="AY106" s="16"/>
      <c r="AZ106" s="14"/>
      <c r="BA106" s="17"/>
      <c r="BB106" s="14"/>
      <c r="BC106" s="16"/>
      <c r="BD106" s="16"/>
      <c r="BE106" s="14"/>
      <c r="BF106" s="16"/>
      <c r="BG106" s="14"/>
      <c r="BH106" s="17"/>
      <c r="BI106" s="14"/>
      <c r="BJ106" s="16"/>
      <c r="BK106" s="16"/>
      <c r="BL106" s="14"/>
      <c r="BM106" s="16"/>
      <c r="BN106" s="14"/>
      <c r="BO106" s="17"/>
      <c r="BP106" s="14"/>
      <c r="BQ106" s="16"/>
      <c r="BR106" s="271"/>
      <c r="BS106" s="165"/>
      <c r="BU106" s="280"/>
      <c r="CU106" s="271"/>
      <c r="CV106" s="165"/>
      <c r="CW106" s="13"/>
      <c r="CX106"/>
      <c r="DA106"/>
    </row>
    <row r="107" spans="1:105" x14ac:dyDescent="0.25">
      <c r="A107" s="13"/>
      <c r="B107" s="15"/>
      <c r="C107" s="174"/>
      <c r="D107" s="174"/>
      <c r="E107" s="174"/>
      <c r="F107" s="174"/>
      <c r="G107" s="174"/>
      <c r="H107" s="174"/>
      <c r="I107" s="15"/>
      <c r="J107" s="15"/>
      <c r="K107" s="15"/>
      <c r="L107" s="15"/>
      <c r="M107" s="17"/>
      <c r="N107" s="14"/>
      <c r="O107" s="14"/>
      <c r="P107" s="18"/>
      <c r="Q107" s="17"/>
      <c r="R107" s="15"/>
      <c r="S107" s="15"/>
      <c r="T107" s="15"/>
      <c r="U107" s="18"/>
      <c r="V107" s="17"/>
      <c r="W107" s="17"/>
      <c r="X107" s="116"/>
      <c r="Y107" s="179"/>
      <c r="Z107" s="16"/>
      <c r="AA107" s="16"/>
      <c r="AB107" s="16"/>
      <c r="AC107" s="17"/>
      <c r="AD107" s="16"/>
      <c r="AE107" s="14"/>
      <c r="AF107" s="19"/>
      <c r="AG107" s="16"/>
      <c r="AH107" s="16"/>
      <c r="AI107" s="15"/>
      <c r="AJ107" s="18"/>
      <c r="AK107" s="18"/>
      <c r="AL107" s="18"/>
      <c r="AM107" s="17"/>
      <c r="AN107" s="18"/>
      <c r="AO107" s="16"/>
      <c r="AP107" s="15"/>
      <c r="AQ107" s="18"/>
      <c r="AR107" s="18"/>
      <c r="AS107" s="18"/>
      <c r="AT107" s="17"/>
      <c r="AU107" s="18"/>
      <c r="AV107" s="16"/>
      <c r="AW107" s="14"/>
      <c r="AX107" s="14"/>
      <c r="AY107" s="16"/>
      <c r="AZ107" s="14"/>
      <c r="BA107" s="17"/>
      <c r="BB107" s="14"/>
      <c r="BC107" s="16"/>
      <c r="BD107" s="16"/>
      <c r="BE107" s="14"/>
      <c r="BF107" s="16"/>
      <c r="BG107" s="14"/>
      <c r="BH107" s="17"/>
      <c r="BI107" s="14"/>
      <c r="BJ107" s="16"/>
      <c r="BK107" s="16"/>
      <c r="BL107" s="14"/>
      <c r="BM107" s="16"/>
      <c r="BN107" s="14"/>
      <c r="BO107" s="17"/>
      <c r="BP107" s="14"/>
      <c r="BQ107" s="16"/>
      <c r="BR107" s="271"/>
      <c r="BS107" s="165"/>
      <c r="BU107" s="280"/>
      <c r="CU107" s="271"/>
      <c r="CV107" s="165"/>
      <c r="CW107" s="13"/>
      <c r="CX107"/>
      <c r="DA107"/>
    </row>
    <row r="108" spans="1:105" x14ac:dyDescent="0.25">
      <c r="A108" s="13"/>
      <c r="B108" s="15"/>
      <c r="C108" s="174"/>
      <c r="D108" s="174"/>
      <c r="E108" s="174"/>
      <c r="F108" s="174"/>
      <c r="G108" s="174"/>
      <c r="H108" s="174"/>
      <c r="I108" s="15"/>
      <c r="J108" s="15"/>
      <c r="K108" s="15"/>
      <c r="L108" s="15"/>
      <c r="M108" s="17"/>
      <c r="N108" s="14"/>
      <c r="O108" s="14"/>
      <c r="P108" s="18"/>
      <c r="Q108" s="17"/>
      <c r="R108" s="15"/>
      <c r="S108" s="15"/>
      <c r="T108" s="15"/>
      <c r="U108" s="18"/>
      <c r="V108" s="17"/>
      <c r="W108" s="17"/>
      <c r="X108" s="116"/>
      <c r="Y108" s="179"/>
      <c r="Z108" s="16"/>
      <c r="AA108" s="16"/>
      <c r="AB108" s="16"/>
      <c r="AC108" s="17"/>
      <c r="AD108" s="16"/>
      <c r="AE108" s="14"/>
      <c r="AF108" s="19"/>
      <c r="AG108" s="16"/>
      <c r="AH108" s="16"/>
      <c r="AI108" s="15"/>
      <c r="AJ108" s="18"/>
      <c r="AK108" s="18"/>
      <c r="AL108" s="18"/>
      <c r="AM108" s="17"/>
      <c r="AN108" s="18"/>
      <c r="AO108" s="16"/>
      <c r="AP108" s="15"/>
      <c r="AQ108" s="18"/>
      <c r="AR108" s="18"/>
      <c r="AS108" s="18"/>
      <c r="AT108" s="17"/>
      <c r="AU108" s="18"/>
      <c r="AV108" s="16"/>
      <c r="AW108" s="14"/>
      <c r="AX108" s="14"/>
      <c r="AY108" s="16"/>
      <c r="AZ108" s="14"/>
      <c r="BA108" s="17"/>
      <c r="BB108" s="14"/>
      <c r="BC108" s="16"/>
      <c r="BD108" s="16"/>
      <c r="BE108" s="14"/>
      <c r="BF108" s="16"/>
      <c r="BG108" s="14"/>
      <c r="BH108" s="17"/>
      <c r="BI108" s="14"/>
      <c r="BJ108" s="16"/>
      <c r="BK108" s="16"/>
      <c r="BL108" s="14"/>
      <c r="BM108" s="16"/>
      <c r="BN108" s="14"/>
      <c r="BO108" s="17"/>
      <c r="BP108" s="14"/>
      <c r="BQ108" s="16"/>
      <c r="BR108" s="271"/>
      <c r="BS108" s="165"/>
      <c r="BU108" s="280"/>
      <c r="CU108" s="271"/>
      <c r="CV108" s="165"/>
      <c r="CW108" s="13"/>
      <c r="CX108"/>
      <c r="DA108"/>
    </row>
    <row r="109" spans="1:105" x14ac:dyDescent="0.25">
      <c r="A109" s="13"/>
      <c r="B109" s="15"/>
      <c r="C109" s="174"/>
      <c r="D109" s="174"/>
      <c r="E109" s="174"/>
      <c r="F109" s="174"/>
      <c r="G109" s="174"/>
      <c r="H109" s="174"/>
      <c r="I109" s="15"/>
      <c r="J109" s="15"/>
      <c r="K109" s="15"/>
      <c r="L109" s="15"/>
      <c r="M109" s="17"/>
      <c r="N109" s="14"/>
      <c r="O109" s="14"/>
      <c r="P109" s="18"/>
      <c r="Q109" s="17"/>
      <c r="R109" s="15"/>
      <c r="S109" s="15"/>
      <c r="T109" s="15"/>
      <c r="U109" s="18"/>
      <c r="V109" s="17"/>
      <c r="W109" s="17"/>
      <c r="X109" s="116"/>
      <c r="Y109" s="179"/>
      <c r="Z109" s="16"/>
      <c r="AA109" s="16"/>
      <c r="AB109" s="16"/>
      <c r="AC109" s="17"/>
      <c r="AD109" s="16"/>
      <c r="AE109" s="14"/>
      <c r="AF109" s="19"/>
      <c r="AG109" s="16"/>
      <c r="AH109" s="16"/>
      <c r="AI109" s="15"/>
      <c r="AJ109" s="18"/>
      <c r="AK109" s="18"/>
      <c r="AL109" s="18"/>
      <c r="AM109" s="17"/>
      <c r="AN109" s="18"/>
      <c r="AO109" s="16"/>
      <c r="AP109" s="15"/>
      <c r="AQ109" s="18"/>
      <c r="AR109" s="18"/>
      <c r="AS109" s="18"/>
      <c r="AT109" s="17"/>
      <c r="AU109" s="18"/>
      <c r="AV109" s="16"/>
      <c r="AW109" s="14"/>
      <c r="AX109" s="14"/>
      <c r="AY109" s="16"/>
      <c r="AZ109" s="14"/>
      <c r="BA109" s="17"/>
      <c r="BB109" s="14"/>
      <c r="BC109" s="16"/>
      <c r="BD109" s="16"/>
      <c r="BE109" s="14"/>
      <c r="BF109" s="16"/>
      <c r="BG109" s="14"/>
      <c r="BH109" s="17"/>
      <c r="BI109" s="14"/>
      <c r="BJ109" s="16"/>
      <c r="BK109" s="16"/>
      <c r="BL109" s="14"/>
      <c r="BM109" s="16"/>
      <c r="BN109" s="14"/>
      <c r="BO109" s="17"/>
      <c r="BP109" s="14"/>
      <c r="BQ109" s="16"/>
      <c r="BR109" s="271"/>
      <c r="BS109" s="165"/>
      <c r="BU109" s="280"/>
      <c r="CU109" s="271"/>
      <c r="CV109" s="165"/>
      <c r="CW109" s="13"/>
      <c r="CX109"/>
      <c r="DA109"/>
    </row>
    <row r="110" spans="1:105" x14ac:dyDescent="0.25">
      <c r="A110" s="13"/>
      <c r="B110" s="15"/>
      <c r="C110" s="174"/>
      <c r="D110" s="174"/>
      <c r="E110" s="174"/>
      <c r="F110" s="174"/>
      <c r="G110" s="174"/>
      <c r="H110" s="174"/>
      <c r="I110" s="15"/>
      <c r="J110" s="15"/>
      <c r="K110" s="15"/>
      <c r="L110" s="15"/>
      <c r="M110" s="17"/>
      <c r="N110" s="14"/>
      <c r="O110" s="14"/>
      <c r="P110" s="18"/>
      <c r="Q110" s="17"/>
      <c r="R110" s="15"/>
      <c r="S110" s="15"/>
      <c r="T110" s="15"/>
      <c r="U110" s="18"/>
      <c r="V110" s="17"/>
      <c r="W110" s="17"/>
      <c r="X110" s="116"/>
      <c r="Y110" s="179"/>
      <c r="Z110" s="16"/>
      <c r="AA110" s="16"/>
      <c r="AB110" s="16"/>
      <c r="AC110" s="17"/>
      <c r="AD110" s="16"/>
      <c r="AE110" s="14"/>
      <c r="AF110" s="19"/>
      <c r="AG110" s="16"/>
      <c r="AH110" s="16"/>
      <c r="AI110" s="15"/>
      <c r="AJ110" s="18"/>
      <c r="AK110" s="18"/>
      <c r="AL110" s="18"/>
      <c r="AM110" s="17"/>
      <c r="AN110" s="18"/>
      <c r="AO110" s="16"/>
      <c r="AP110" s="15"/>
      <c r="AQ110" s="18"/>
      <c r="AR110" s="18"/>
      <c r="AS110" s="18"/>
      <c r="AT110" s="17"/>
      <c r="AU110" s="18"/>
      <c r="AV110" s="16"/>
      <c r="AW110" s="14"/>
      <c r="AX110" s="14"/>
      <c r="AY110" s="16"/>
      <c r="AZ110" s="14"/>
      <c r="BA110" s="17"/>
      <c r="BB110" s="14"/>
      <c r="BC110" s="16"/>
      <c r="BD110" s="16"/>
      <c r="BE110" s="14"/>
      <c r="BF110" s="16"/>
      <c r="BG110" s="14"/>
      <c r="BH110" s="17"/>
      <c r="BI110" s="14"/>
      <c r="BJ110" s="16"/>
      <c r="BK110" s="16"/>
      <c r="BL110" s="14"/>
      <c r="BM110" s="16"/>
      <c r="BN110" s="14"/>
      <c r="BO110" s="17"/>
      <c r="BP110" s="14"/>
      <c r="BQ110" s="16"/>
      <c r="BR110" s="271"/>
      <c r="BS110" s="165"/>
      <c r="BU110" s="280"/>
      <c r="CU110" s="271"/>
      <c r="CV110" s="165"/>
      <c r="CW110" s="13"/>
      <c r="CX110"/>
      <c r="DA110"/>
    </row>
    <row r="111" spans="1:105" x14ac:dyDescent="0.25">
      <c r="A111" s="13"/>
      <c r="B111" s="15"/>
      <c r="C111" s="174"/>
      <c r="D111" s="174"/>
      <c r="E111" s="174"/>
      <c r="F111" s="174"/>
      <c r="G111" s="174"/>
      <c r="H111" s="174"/>
      <c r="I111" s="15"/>
      <c r="J111" s="15"/>
      <c r="K111" s="15"/>
      <c r="L111" s="15"/>
      <c r="M111" s="17"/>
      <c r="N111" s="14"/>
      <c r="O111" s="14"/>
      <c r="P111" s="18"/>
      <c r="Q111" s="17"/>
      <c r="R111" s="15"/>
      <c r="S111" s="15"/>
      <c r="T111" s="15"/>
      <c r="U111" s="18"/>
      <c r="V111" s="17"/>
      <c r="W111" s="17"/>
      <c r="X111" s="116"/>
      <c r="Y111" s="179"/>
      <c r="Z111" s="16"/>
      <c r="AA111" s="16"/>
      <c r="AB111" s="16"/>
      <c r="AC111" s="17"/>
      <c r="AD111" s="16"/>
      <c r="AE111" s="14"/>
      <c r="AF111" s="19"/>
      <c r="AG111" s="16"/>
      <c r="AH111" s="16"/>
      <c r="AI111" s="15"/>
      <c r="AJ111" s="18"/>
      <c r="AK111" s="18"/>
      <c r="AL111" s="18"/>
      <c r="AM111" s="17"/>
      <c r="AN111" s="18"/>
      <c r="AO111" s="16"/>
      <c r="AP111" s="15"/>
      <c r="AQ111" s="18"/>
      <c r="AR111" s="18"/>
      <c r="AS111" s="18"/>
      <c r="AT111" s="17"/>
      <c r="AU111" s="18"/>
      <c r="AV111" s="16"/>
      <c r="AW111" s="14"/>
      <c r="AX111" s="14"/>
      <c r="AY111" s="16"/>
      <c r="AZ111" s="14"/>
      <c r="BA111" s="17"/>
      <c r="BB111" s="14"/>
      <c r="BC111" s="16"/>
      <c r="BD111" s="16"/>
      <c r="BE111" s="14"/>
      <c r="BF111" s="16"/>
      <c r="BG111" s="14"/>
      <c r="BH111" s="17"/>
      <c r="BI111" s="14"/>
      <c r="BJ111" s="16"/>
      <c r="BK111" s="16"/>
      <c r="BL111" s="14"/>
      <c r="BM111" s="16"/>
      <c r="BN111" s="14"/>
      <c r="BO111" s="17"/>
      <c r="BP111" s="14"/>
      <c r="BQ111" s="16"/>
      <c r="BR111" s="271"/>
      <c r="BS111" s="165"/>
      <c r="BU111" s="280"/>
      <c r="CU111" s="271"/>
      <c r="CV111" s="165"/>
      <c r="CW111" s="13"/>
      <c r="CX111"/>
      <c r="DA111"/>
    </row>
    <row r="112" spans="1:105" x14ac:dyDescent="0.25">
      <c r="A112" s="13"/>
      <c r="B112" s="15"/>
      <c r="C112" s="174"/>
      <c r="D112" s="174"/>
      <c r="E112" s="174"/>
      <c r="F112" s="174"/>
      <c r="G112" s="174"/>
      <c r="H112" s="174"/>
      <c r="I112" s="15"/>
      <c r="J112" s="15"/>
      <c r="K112" s="15"/>
      <c r="L112" s="15"/>
      <c r="M112" s="17"/>
      <c r="N112" s="14"/>
      <c r="O112" s="14"/>
      <c r="P112" s="18"/>
      <c r="Q112" s="17"/>
      <c r="R112" s="15"/>
      <c r="S112" s="15"/>
      <c r="T112" s="15"/>
      <c r="U112" s="18"/>
      <c r="V112" s="17"/>
      <c r="W112" s="17"/>
      <c r="X112" s="116"/>
      <c r="Y112" s="179"/>
      <c r="Z112" s="16"/>
      <c r="AA112" s="16"/>
      <c r="AB112" s="16"/>
      <c r="AC112" s="17"/>
      <c r="AD112" s="16"/>
      <c r="AE112" s="14"/>
      <c r="AF112" s="19"/>
      <c r="AG112" s="16"/>
      <c r="AH112" s="16"/>
      <c r="AI112" s="15"/>
      <c r="AJ112" s="18"/>
      <c r="AK112" s="18"/>
      <c r="AL112" s="18"/>
      <c r="AM112" s="17"/>
      <c r="AN112" s="18"/>
      <c r="AO112" s="16"/>
      <c r="AP112" s="15"/>
      <c r="AQ112" s="18"/>
      <c r="AR112" s="18"/>
      <c r="AS112" s="18"/>
      <c r="AT112" s="17"/>
      <c r="AU112" s="18"/>
      <c r="AV112" s="16"/>
      <c r="AW112" s="14"/>
      <c r="AX112" s="14"/>
      <c r="AY112" s="16"/>
      <c r="AZ112" s="14"/>
      <c r="BA112" s="17"/>
      <c r="BB112" s="14"/>
      <c r="BC112" s="16"/>
      <c r="BD112" s="16"/>
      <c r="BE112" s="14"/>
      <c r="BF112" s="16"/>
      <c r="BG112" s="14"/>
      <c r="BH112" s="17"/>
      <c r="BI112" s="14"/>
      <c r="BJ112" s="16"/>
      <c r="BK112" s="16"/>
      <c r="BL112" s="14"/>
      <c r="BM112" s="16"/>
      <c r="BN112" s="14"/>
      <c r="BO112" s="17"/>
      <c r="BP112" s="14"/>
      <c r="BQ112" s="16"/>
      <c r="BR112" s="271"/>
      <c r="BS112" s="165"/>
      <c r="BU112" s="280"/>
      <c r="CU112" s="271"/>
      <c r="CV112" s="165"/>
      <c r="CW112" s="13"/>
      <c r="CX112"/>
      <c r="DA112"/>
    </row>
    <row r="113" spans="1:105" x14ac:dyDescent="0.25">
      <c r="A113" s="13"/>
      <c r="B113" s="15"/>
      <c r="C113" s="174"/>
      <c r="D113" s="174"/>
      <c r="E113" s="174"/>
      <c r="F113" s="174"/>
      <c r="G113" s="174"/>
      <c r="H113" s="174"/>
      <c r="I113" s="15"/>
      <c r="J113" s="15"/>
      <c r="K113" s="15"/>
      <c r="L113" s="15"/>
      <c r="M113" s="17"/>
      <c r="N113" s="14"/>
      <c r="O113" s="14"/>
      <c r="P113" s="18"/>
      <c r="Q113" s="17"/>
      <c r="R113" s="15"/>
      <c r="S113" s="15"/>
      <c r="T113" s="15"/>
      <c r="U113" s="18"/>
      <c r="V113" s="17"/>
      <c r="W113" s="17"/>
      <c r="X113" s="116"/>
      <c r="Y113" s="179"/>
      <c r="Z113" s="16"/>
      <c r="AA113" s="16"/>
      <c r="AB113" s="16"/>
      <c r="AC113" s="17"/>
      <c r="AD113" s="16"/>
      <c r="AE113" s="14"/>
      <c r="AF113" s="19"/>
      <c r="AG113" s="16"/>
      <c r="AH113" s="16"/>
      <c r="AI113" s="15"/>
      <c r="AJ113" s="18"/>
      <c r="AK113" s="18"/>
      <c r="AL113" s="18"/>
      <c r="AM113" s="17"/>
      <c r="AN113" s="18"/>
      <c r="AO113" s="16"/>
      <c r="AP113" s="15"/>
      <c r="AQ113" s="18"/>
      <c r="AR113" s="18"/>
      <c r="AS113" s="18"/>
      <c r="AT113" s="17"/>
      <c r="AU113" s="18"/>
      <c r="AV113" s="16"/>
      <c r="AW113" s="14"/>
      <c r="AX113" s="14"/>
      <c r="AY113" s="16"/>
      <c r="AZ113" s="14"/>
      <c r="BA113" s="17"/>
      <c r="BB113" s="14"/>
      <c r="BC113" s="16"/>
      <c r="BD113" s="16"/>
      <c r="BE113" s="14"/>
      <c r="BF113" s="16"/>
      <c r="BG113" s="14"/>
      <c r="BH113" s="17"/>
      <c r="BI113" s="14"/>
      <c r="BJ113" s="16"/>
      <c r="BK113" s="16"/>
      <c r="BL113" s="14"/>
      <c r="BM113" s="16"/>
      <c r="BN113" s="14"/>
      <c r="BO113" s="17"/>
      <c r="BP113" s="14"/>
      <c r="BQ113" s="16"/>
      <c r="BR113" s="271"/>
      <c r="BS113" s="165"/>
      <c r="BU113" s="280"/>
      <c r="CU113" s="271"/>
      <c r="CV113" s="165"/>
      <c r="CW113" s="13"/>
      <c r="CX113"/>
      <c r="DA113"/>
    </row>
    <row r="114" spans="1:105" x14ac:dyDescent="0.25">
      <c r="A114" s="13"/>
      <c r="B114" s="15"/>
      <c r="C114" s="174"/>
      <c r="D114" s="174"/>
      <c r="E114" s="174"/>
      <c r="F114" s="174"/>
      <c r="G114" s="174"/>
      <c r="H114" s="174"/>
      <c r="I114" s="15"/>
      <c r="J114" s="15"/>
      <c r="K114" s="15"/>
      <c r="L114" s="15"/>
      <c r="M114" s="17"/>
      <c r="N114" s="14"/>
      <c r="O114" s="14"/>
      <c r="P114" s="18"/>
      <c r="Q114" s="17"/>
      <c r="R114" s="15"/>
      <c r="S114" s="15"/>
      <c r="T114" s="15"/>
      <c r="U114" s="18"/>
      <c r="V114" s="17"/>
      <c r="W114" s="17"/>
      <c r="X114" s="116"/>
      <c r="Y114" s="179"/>
      <c r="Z114" s="16"/>
      <c r="AA114" s="16"/>
      <c r="AB114" s="16"/>
      <c r="AC114" s="17"/>
      <c r="AD114" s="16"/>
      <c r="AE114" s="14"/>
      <c r="AF114" s="19"/>
      <c r="AG114" s="16"/>
      <c r="AH114" s="16"/>
      <c r="AI114" s="15"/>
      <c r="AJ114" s="18"/>
      <c r="AK114" s="18"/>
      <c r="AL114" s="18"/>
      <c r="AM114" s="17"/>
      <c r="AN114" s="18"/>
      <c r="AO114" s="16"/>
      <c r="AP114" s="15"/>
      <c r="AQ114" s="18"/>
      <c r="AR114" s="18"/>
      <c r="AS114" s="18"/>
      <c r="AT114" s="17"/>
      <c r="AU114" s="18"/>
      <c r="AV114" s="16"/>
      <c r="AW114" s="14"/>
      <c r="AX114" s="14"/>
      <c r="AY114" s="16"/>
      <c r="AZ114" s="14"/>
      <c r="BA114" s="17"/>
      <c r="BB114" s="14"/>
      <c r="BC114" s="16"/>
      <c r="BD114" s="16"/>
      <c r="BE114" s="14"/>
      <c r="BF114" s="16"/>
      <c r="BG114" s="14"/>
      <c r="BH114" s="17"/>
      <c r="BI114" s="14"/>
      <c r="BJ114" s="16"/>
      <c r="BK114" s="16"/>
      <c r="BL114" s="14"/>
      <c r="BM114" s="16"/>
      <c r="BN114" s="14"/>
      <c r="BO114" s="17"/>
      <c r="BP114" s="14"/>
      <c r="BQ114" s="16"/>
      <c r="BR114" s="271"/>
      <c r="BS114" s="165"/>
      <c r="BU114" s="280"/>
      <c r="CU114" s="271"/>
      <c r="CV114" s="165"/>
      <c r="CW114" s="13"/>
      <c r="CX114"/>
      <c r="DA114"/>
    </row>
    <row r="115" spans="1:105" x14ac:dyDescent="0.25">
      <c r="A115" s="13"/>
      <c r="B115" s="15"/>
      <c r="C115" s="174"/>
      <c r="D115" s="174"/>
      <c r="E115" s="174"/>
      <c r="F115" s="174"/>
      <c r="G115" s="174"/>
      <c r="H115" s="174"/>
      <c r="I115" s="15"/>
      <c r="J115" s="15"/>
      <c r="K115" s="15"/>
      <c r="L115" s="15"/>
      <c r="M115" s="17"/>
      <c r="N115" s="14"/>
      <c r="O115" s="14"/>
      <c r="P115" s="18"/>
      <c r="Q115" s="17"/>
      <c r="R115" s="15"/>
      <c r="S115" s="15"/>
      <c r="T115" s="15"/>
      <c r="U115" s="18"/>
      <c r="V115" s="17"/>
      <c r="W115" s="17"/>
      <c r="X115" s="116"/>
      <c r="Y115" s="179"/>
      <c r="Z115" s="16"/>
      <c r="AA115" s="16"/>
      <c r="AB115" s="16"/>
      <c r="AC115" s="17"/>
      <c r="AD115" s="16"/>
      <c r="AE115" s="14"/>
      <c r="AF115" s="19"/>
      <c r="AG115" s="16"/>
      <c r="AH115" s="16"/>
      <c r="AI115" s="15"/>
      <c r="AJ115" s="18"/>
      <c r="AK115" s="18"/>
      <c r="AL115" s="18"/>
      <c r="AM115" s="17"/>
      <c r="AN115" s="18"/>
      <c r="AO115" s="16"/>
      <c r="AP115" s="15"/>
      <c r="AQ115" s="18"/>
      <c r="AR115" s="18"/>
      <c r="AS115" s="18"/>
      <c r="AT115" s="17"/>
      <c r="AU115" s="18"/>
      <c r="AV115" s="16"/>
      <c r="AW115" s="14"/>
      <c r="AX115" s="14"/>
      <c r="AY115" s="16"/>
      <c r="AZ115" s="14"/>
      <c r="BA115" s="17"/>
      <c r="BB115" s="14"/>
      <c r="BC115" s="16"/>
      <c r="BD115" s="16"/>
      <c r="BE115" s="14"/>
      <c r="BF115" s="16"/>
      <c r="BG115" s="14"/>
      <c r="BH115" s="17"/>
      <c r="BI115" s="14"/>
      <c r="BJ115" s="16"/>
      <c r="BK115" s="16"/>
      <c r="BL115" s="14"/>
      <c r="BM115" s="16"/>
      <c r="BN115" s="14"/>
      <c r="BO115" s="17"/>
      <c r="BP115" s="14"/>
      <c r="BQ115" s="16"/>
      <c r="BR115" s="271"/>
      <c r="BS115" s="165"/>
      <c r="BU115" s="280"/>
      <c r="CU115" s="271"/>
      <c r="CV115" s="165"/>
      <c r="CW115" s="13"/>
      <c r="CX115"/>
      <c r="DA115"/>
    </row>
    <row r="116" spans="1:105" x14ac:dyDescent="0.25">
      <c r="A116" s="13"/>
      <c r="B116" s="15"/>
      <c r="C116" s="174"/>
      <c r="D116" s="174"/>
      <c r="E116" s="174"/>
      <c r="F116" s="174"/>
      <c r="G116" s="174"/>
      <c r="H116" s="174"/>
      <c r="I116" s="15"/>
      <c r="J116" s="15"/>
      <c r="K116" s="15"/>
      <c r="L116" s="15"/>
      <c r="M116" s="17"/>
      <c r="N116" s="14"/>
      <c r="O116" s="14"/>
      <c r="P116" s="18"/>
      <c r="Q116" s="17"/>
      <c r="R116" s="15"/>
      <c r="S116" s="15"/>
      <c r="T116" s="15"/>
      <c r="U116" s="18"/>
      <c r="V116" s="17"/>
      <c r="W116" s="17"/>
      <c r="X116" s="116"/>
      <c r="Y116" s="179"/>
      <c r="Z116" s="16"/>
      <c r="AA116" s="16"/>
      <c r="AB116" s="16"/>
      <c r="AC116" s="17"/>
      <c r="AD116" s="16"/>
      <c r="AE116" s="14"/>
      <c r="AF116" s="19"/>
      <c r="AG116" s="16"/>
      <c r="AH116" s="16"/>
      <c r="AI116" s="15"/>
      <c r="AJ116" s="18"/>
      <c r="AK116" s="18"/>
      <c r="AL116" s="18"/>
      <c r="AM116" s="17"/>
      <c r="AN116" s="18"/>
      <c r="AO116" s="16"/>
      <c r="AP116" s="15"/>
      <c r="AQ116" s="18"/>
      <c r="AR116" s="18"/>
      <c r="AS116" s="18"/>
      <c r="AT116" s="17"/>
      <c r="AU116" s="18"/>
      <c r="AV116" s="16"/>
      <c r="AW116" s="14"/>
      <c r="AX116" s="14"/>
      <c r="AY116" s="16"/>
      <c r="AZ116" s="14"/>
      <c r="BA116" s="17"/>
      <c r="BB116" s="14"/>
      <c r="BC116" s="16"/>
      <c r="BD116" s="16"/>
      <c r="BE116" s="14"/>
      <c r="BF116" s="16"/>
      <c r="BG116" s="14"/>
      <c r="BH116" s="17"/>
      <c r="BI116" s="14"/>
      <c r="BJ116" s="16"/>
      <c r="BK116" s="16"/>
      <c r="BL116" s="14"/>
      <c r="BM116" s="16"/>
      <c r="BN116" s="14"/>
      <c r="BO116" s="17"/>
      <c r="BP116" s="14"/>
      <c r="BQ116" s="16"/>
      <c r="BR116" s="271"/>
      <c r="BS116" s="165"/>
      <c r="BU116" s="280"/>
      <c r="CU116" s="271"/>
      <c r="CV116" s="165"/>
      <c r="CW116" s="13"/>
      <c r="CX116"/>
      <c r="DA116"/>
    </row>
    <row r="117" spans="1:105" x14ac:dyDescent="0.25">
      <c r="A117" s="13"/>
      <c r="B117" s="15"/>
      <c r="C117" s="174"/>
      <c r="D117" s="174"/>
      <c r="E117" s="174"/>
      <c r="F117" s="174"/>
      <c r="G117" s="174"/>
      <c r="H117" s="174"/>
      <c r="I117" s="15"/>
      <c r="J117" s="15"/>
      <c r="K117" s="15"/>
      <c r="L117" s="15"/>
      <c r="M117" s="17"/>
      <c r="N117" s="14"/>
      <c r="O117" s="14"/>
      <c r="P117" s="18"/>
      <c r="Q117" s="17"/>
      <c r="R117" s="15"/>
      <c r="S117" s="15"/>
      <c r="T117" s="15"/>
      <c r="U117" s="18"/>
      <c r="V117" s="17"/>
      <c r="W117" s="17"/>
      <c r="X117" s="116"/>
      <c r="Y117" s="179"/>
      <c r="Z117" s="16"/>
      <c r="AA117" s="16"/>
      <c r="AB117" s="16"/>
      <c r="AC117" s="17"/>
      <c r="AD117" s="16"/>
      <c r="AE117" s="14"/>
      <c r="AF117" s="19"/>
      <c r="AG117" s="16"/>
      <c r="AH117" s="16"/>
      <c r="AI117" s="15"/>
      <c r="AJ117" s="18"/>
      <c r="AK117" s="18"/>
      <c r="AL117" s="18"/>
      <c r="AM117" s="17"/>
      <c r="AN117" s="18"/>
      <c r="AO117" s="16"/>
      <c r="AP117" s="15"/>
      <c r="AQ117" s="18"/>
      <c r="AR117" s="18"/>
      <c r="AS117" s="18"/>
      <c r="AT117" s="17"/>
      <c r="AU117" s="18"/>
      <c r="AV117" s="16"/>
      <c r="AW117" s="14"/>
      <c r="AX117" s="14"/>
      <c r="AY117" s="16"/>
      <c r="AZ117" s="14"/>
      <c r="BA117" s="17"/>
      <c r="BB117" s="14"/>
      <c r="BC117" s="16"/>
      <c r="BD117" s="16"/>
      <c r="BE117" s="14"/>
      <c r="BF117" s="16"/>
      <c r="BG117" s="14"/>
      <c r="BH117" s="17"/>
      <c r="BI117" s="14"/>
      <c r="BJ117" s="16"/>
      <c r="BK117" s="16"/>
      <c r="BL117" s="14"/>
      <c r="BM117" s="16"/>
      <c r="BN117" s="14"/>
      <c r="BO117" s="17"/>
      <c r="BP117" s="14"/>
      <c r="BQ117" s="16"/>
      <c r="BR117" s="271"/>
      <c r="BS117" s="165"/>
      <c r="BU117" s="280"/>
      <c r="CU117" s="271"/>
      <c r="CV117" s="165"/>
      <c r="CW117" s="13"/>
      <c r="CX117"/>
      <c r="DA117"/>
    </row>
    <row r="118" spans="1:105" x14ac:dyDescent="0.25">
      <c r="A118" s="13"/>
      <c r="B118" s="15"/>
      <c r="C118" s="174"/>
      <c r="D118" s="174"/>
      <c r="E118" s="174"/>
      <c r="F118" s="174"/>
      <c r="G118" s="174"/>
      <c r="H118" s="174"/>
      <c r="I118" s="15"/>
      <c r="J118" s="15"/>
      <c r="K118" s="15"/>
      <c r="L118" s="15"/>
      <c r="M118" s="17"/>
      <c r="N118" s="14"/>
      <c r="O118" s="14"/>
      <c r="P118" s="18"/>
      <c r="Q118" s="17"/>
      <c r="R118" s="15"/>
      <c r="S118" s="15"/>
      <c r="T118" s="15"/>
      <c r="U118" s="18"/>
      <c r="V118" s="17"/>
      <c r="W118" s="17"/>
      <c r="X118" s="116"/>
      <c r="Y118" s="179"/>
      <c r="Z118" s="16"/>
      <c r="AA118" s="16"/>
      <c r="AB118" s="16"/>
      <c r="AC118" s="17"/>
      <c r="AD118" s="16"/>
      <c r="AE118" s="14"/>
      <c r="AF118" s="19"/>
      <c r="AG118" s="16"/>
      <c r="AH118" s="16"/>
      <c r="AI118" s="15"/>
      <c r="AJ118" s="18"/>
      <c r="AK118" s="18"/>
      <c r="AL118" s="18"/>
      <c r="AM118" s="17"/>
      <c r="AN118" s="18"/>
      <c r="AO118" s="16"/>
      <c r="AP118" s="15"/>
      <c r="AQ118" s="18"/>
      <c r="AR118" s="18"/>
      <c r="AS118" s="18"/>
      <c r="AT118" s="17"/>
      <c r="AU118" s="18"/>
      <c r="AV118" s="16"/>
      <c r="AW118" s="14"/>
      <c r="AX118" s="14"/>
      <c r="AY118" s="16"/>
      <c r="AZ118" s="14"/>
      <c r="BA118" s="17"/>
      <c r="BB118" s="14"/>
      <c r="BC118" s="16"/>
      <c r="BD118" s="16"/>
      <c r="BE118" s="14"/>
      <c r="BF118" s="16"/>
      <c r="BG118" s="14"/>
      <c r="BH118" s="17"/>
      <c r="BI118" s="14"/>
      <c r="BJ118" s="16"/>
      <c r="BK118" s="16"/>
      <c r="BL118" s="14"/>
      <c r="BM118" s="16"/>
      <c r="BN118" s="14"/>
      <c r="BO118" s="17"/>
      <c r="BP118" s="14"/>
      <c r="BQ118" s="16"/>
      <c r="BR118" s="271"/>
      <c r="BS118" s="165"/>
      <c r="BU118" s="280"/>
      <c r="CU118" s="271"/>
      <c r="CV118" s="165"/>
      <c r="CW118" s="13"/>
      <c r="CX118"/>
      <c r="DA118"/>
    </row>
    <row r="119" spans="1:105" x14ac:dyDescent="0.25">
      <c r="A119" s="13"/>
      <c r="B119" s="15"/>
      <c r="C119" s="174"/>
      <c r="D119" s="174"/>
      <c r="E119" s="174"/>
      <c r="F119" s="174"/>
      <c r="G119" s="174"/>
      <c r="H119" s="174"/>
      <c r="I119" s="15"/>
      <c r="J119" s="15"/>
      <c r="K119" s="15"/>
      <c r="L119" s="15"/>
      <c r="M119" s="17"/>
      <c r="N119" s="14"/>
      <c r="O119" s="14"/>
      <c r="P119" s="18"/>
      <c r="Q119" s="17"/>
      <c r="R119" s="15"/>
      <c r="S119" s="15"/>
      <c r="T119" s="15"/>
      <c r="U119" s="18"/>
      <c r="V119" s="17"/>
      <c r="W119" s="17"/>
      <c r="X119" s="116"/>
      <c r="Y119" s="179"/>
      <c r="Z119" s="16"/>
      <c r="AA119" s="16"/>
      <c r="AB119" s="16"/>
      <c r="AC119" s="17"/>
      <c r="AD119" s="16"/>
      <c r="AE119" s="14"/>
      <c r="AF119" s="19"/>
      <c r="AG119" s="16"/>
      <c r="AH119" s="16"/>
      <c r="AI119" s="15"/>
      <c r="AJ119" s="18"/>
      <c r="AK119" s="18"/>
      <c r="AL119" s="18"/>
      <c r="AM119" s="17"/>
      <c r="AN119" s="18"/>
      <c r="AO119" s="16"/>
      <c r="AP119" s="15"/>
      <c r="AQ119" s="18"/>
      <c r="AR119" s="18"/>
      <c r="AS119" s="18"/>
      <c r="AT119" s="17"/>
      <c r="AU119" s="18"/>
      <c r="AV119" s="16"/>
      <c r="AW119" s="14"/>
      <c r="AX119" s="14"/>
      <c r="AY119" s="16"/>
      <c r="AZ119" s="14"/>
      <c r="BA119" s="17"/>
      <c r="BB119" s="14"/>
      <c r="BC119" s="16"/>
      <c r="BD119" s="16"/>
      <c r="BE119" s="14"/>
      <c r="BF119" s="16"/>
      <c r="BG119" s="14"/>
      <c r="BH119" s="17"/>
      <c r="BI119" s="14"/>
      <c r="BJ119" s="16"/>
      <c r="BK119" s="16"/>
      <c r="BL119" s="14"/>
      <c r="BM119" s="16"/>
      <c r="BN119" s="14"/>
      <c r="BO119" s="17"/>
      <c r="BP119" s="14"/>
      <c r="BQ119" s="16"/>
      <c r="BR119" s="271"/>
      <c r="BS119" s="165"/>
      <c r="BU119" s="280"/>
      <c r="CU119" s="271"/>
      <c r="CV119" s="165"/>
      <c r="CW119" s="13"/>
      <c r="CX119"/>
      <c r="DA119"/>
    </row>
    <row r="120" spans="1:105" x14ac:dyDescent="0.25">
      <c r="A120" s="13"/>
      <c r="B120" s="15"/>
      <c r="C120" s="174"/>
      <c r="D120" s="174"/>
      <c r="E120" s="174"/>
      <c r="F120" s="174"/>
      <c r="G120" s="174"/>
      <c r="H120" s="174"/>
      <c r="I120" s="15"/>
      <c r="J120" s="15"/>
      <c r="K120" s="15"/>
      <c r="L120" s="15"/>
      <c r="M120" s="17"/>
      <c r="N120" s="14"/>
      <c r="O120" s="14"/>
      <c r="P120" s="18"/>
      <c r="Q120" s="17"/>
      <c r="R120" s="15"/>
      <c r="S120" s="15"/>
      <c r="T120" s="15"/>
      <c r="U120" s="18"/>
      <c r="V120" s="17"/>
      <c r="W120" s="17"/>
      <c r="X120" s="116"/>
      <c r="Y120" s="179"/>
      <c r="Z120" s="16"/>
      <c r="AA120" s="16"/>
      <c r="AB120" s="16"/>
      <c r="AC120" s="17"/>
      <c r="AD120" s="16"/>
      <c r="AE120" s="14"/>
      <c r="AF120" s="19"/>
      <c r="AG120" s="16"/>
      <c r="AH120" s="16"/>
      <c r="AI120" s="15"/>
      <c r="AJ120" s="18"/>
      <c r="AK120" s="18"/>
      <c r="AL120" s="18"/>
      <c r="AM120" s="17"/>
      <c r="AN120" s="18"/>
      <c r="AO120" s="16"/>
      <c r="AP120" s="15"/>
      <c r="AQ120" s="18"/>
      <c r="AR120" s="18"/>
      <c r="AS120" s="18"/>
      <c r="AT120" s="17"/>
      <c r="AU120" s="18"/>
      <c r="AV120" s="16"/>
      <c r="AW120" s="14"/>
      <c r="AX120" s="14"/>
      <c r="AY120" s="16"/>
      <c r="AZ120" s="14"/>
      <c r="BA120" s="17"/>
      <c r="BB120" s="14"/>
      <c r="BC120" s="16"/>
      <c r="BD120" s="16"/>
      <c r="BE120" s="14"/>
      <c r="BF120" s="16"/>
      <c r="BG120" s="14"/>
      <c r="BH120" s="17"/>
      <c r="BI120" s="14"/>
      <c r="BJ120" s="16"/>
      <c r="BK120" s="16"/>
      <c r="BL120" s="14"/>
      <c r="BM120" s="16"/>
      <c r="BN120" s="14"/>
      <c r="BO120" s="17"/>
      <c r="BP120" s="14"/>
      <c r="BQ120" s="16"/>
      <c r="BR120" s="271"/>
      <c r="BS120" s="165"/>
      <c r="BU120" s="280"/>
      <c r="CU120" s="271"/>
      <c r="CV120" s="165"/>
      <c r="CW120" s="13"/>
      <c r="CX120"/>
      <c r="DA120"/>
    </row>
    <row r="121" spans="1:105" x14ac:dyDescent="0.25">
      <c r="A121" s="13"/>
      <c r="B121" s="15"/>
      <c r="C121" s="174"/>
      <c r="D121" s="174"/>
      <c r="E121" s="174"/>
      <c r="F121" s="174"/>
      <c r="G121" s="174"/>
      <c r="H121" s="174"/>
      <c r="I121" s="15"/>
      <c r="J121" s="15"/>
      <c r="K121" s="15"/>
      <c r="L121" s="15"/>
      <c r="M121" s="17"/>
      <c r="N121" s="14"/>
      <c r="O121" s="14"/>
      <c r="P121" s="18"/>
      <c r="Q121" s="17"/>
      <c r="R121" s="15"/>
      <c r="S121" s="15"/>
      <c r="T121" s="15"/>
      <c r="U121" s="18"/>
      <c r="V121" s="17"/>
      <c r="W121" s="17"/>
      <c r="X121" s="116"/>
      <c r="Y121" s="179"/>
      <c r="Z121" s="16"/>
      <c r="AA121" s="16"/>
      <c r="AB121" s="16"/>
      <c r="AC121" s="17"/>
      <c r="AD121" s="16"/>
      <c r="AE121" s="14"/>
      <c r="AF121" s="19"/>
      <c r="AG121" s="16"/>
      <c r="AH121" s="16"/>
      <c r="AI121" s="15"/>
      <c r="AJ121" s="18"/>
      <c r="AK121" s="18"/>
      <c r="AL121" s="18"/>
      <c r="AM121" s="17"/>
      <c r="AN121" s="18"/>
      <c r="AO121" s="16"/>
      <c r="AP121" s="15"/>
      <c r="AQ121" s="18"/>
      <c r="AR121" s="18"/>
      <c r="AS121" s="18"/>
      <c r="AT121" s="17"/>
      <c r="AU121" s="18"/>
      <c r="AV121" s="16"/>
      <c r="AW121" s="14"/>
      <c r="AX121" s="14"/>
      <c r="AY121" s="16"/>
      <c r="AZ121" s="14"/>
      <c r="BA121" s="17"/>
      <c r="BB121" s="14"/>
      <c r="BC121" s="16"/>
      <c r="BD121" s="16"/>
      <c r="BE121" s="14"/>
      <c r="BF121" s="16"/>
      <c r="BG121" s="14"/>
      <c r="BH121" s="17"/>
      <c r="BI121" s="14"/>
      <c r="BJ121" s="16"/>
      <c r="BK121" s="16"/>
      <c r="BL121" s="14"/>
      <c r="BM121" s="16"/>
      <c r="BN121" s="14"/>
      <c r="BO121" s="17"/>
      <c r="BP121" s="14"/>
      <c r="BQ121" s="16"/>
      <c r="BR121" s="271"/>
      <c r="BS121" s="165"/>
      <c r="BU121" s="280"/>
      <c r="CU121" s="271"/>
      <c r="CV121" s="165"/>
      <c r="CW121" s="13"/>
      <c r="CX121"/>
      <c r="DA121"/>
    </row>
    <row r="122" spans="1:105" x14ac:dyDescent="0.25">
      <c r="A122" s="13"/>
      <c r="B122" s="15"/>
      <c r="C122" s="174"/>
      <c r="D122" s="174"/>
      <c r="E122" s="174"/>
      <c r="F122" s="174"/>
      <c r="G122" s="174"/>
      <c r="H122" s="174"/>
      <c r="I122" s="15"/>
      <c r="J122" s="15"/>
      <c r="K122" s="15"/>
      <c r="L122" s="15"/>
      <c r="M122" s="17"/>
      <c r="N122" s="14"/>
      <c r="O122" s="14"/>
      <c r="P122" s="18"/>
      <c r="Q122" s="17"/>
      <c r="R122" s="15"/>
      <c r="S122" s="15"/>
      <c r="T122" s="15"/>
      <c r="U122" s="18"/>
      <c r="V122" s="17"/>
      <c r="W122" s="17"/>
      <c r="X122" s="116"/>
      <c r="Y122" s="179"/>
      <c r="Z122" s="16"/>
      <c r="AA122" s="16"/>
      <c r="AB122" s="16"/>
      <c r="AC122" s="17"/>
      <c r="AD122" s="16"/>
      <c r="AE122" s="14"/>
      <c r="AF122" s="19"/>
      <c r="AG122" s="16"/>
      <c r="AH122" s="16"/>
      <c r="AI122" s="15"/>
      <c r="AJ122" s="18"/>
      <c r="AK122" s="18"/>
      <c r="AL122" s="18"/>
      <c r="AM122" s="17"/>
      <c r="AN122" s="18"/>
      <c r="AO122" s="16"/>
      <c r="AP122" s="15"/>
      <c r="AQ122" s="18"/>
      <c r="AR122" s="18"/>
      <c r="AS122" s="18"/>
      <c r="AT122" s="17"/>
      <c r="AU122" s="18"/>
      <c r="AV122" s="16"/>
      <c r="AW122" s="14"/>
      <c r="AX122" s="14"/>
      <c r="AY122" s="16"/>
      <c r="AZ122" s="14"/>
      <c r="BA122" s="17"/>
      <c r="BB122" s="14"/>
      <c r="BC122" s="16"/>
      <c r="BD122" s="16"/>
      <c r="BE122" s="14"/>
      <c r="BF122" s="16"/>
      <c r="BG122" s="14"/>
      <c r="BH122" s="17"/>
      <c r="BI122" s="14"/>
      <c r="BJ122" s="16"/>
      <c r="BK122" s="16"/>
      <c r="BL122" s="14"/>
      <c r="BM122" s="16"/>
      <c r="BN122" s="14"/>
      <c r="BO122" s="17"/>
      <c r="BP122" s="14"/>
      <c r="BQ122" s="16"/>
      <c r="BR122" s="271"/>
      <c r="BS122" s="165"/>
      <c r="BU122" s="280"/>
      <c r="CU122" s="271"/>
      <c r="CV122" s="165"/>
      <c r="CW122" s="13"/>
      <c r="CX122"/>
      <c r="DA122"/>
    </row>
    <row r="123" spans="1:105" x14ac:dyDescent="0.25">
      <c r="A123" s="13"/>
      <c r="B123" s="15"/>
      <c r="C123" s="174"/>
      <c r="D123" s="174"/>
      <c r="E123" s="174"/>
      <c r="F123" s="174"/>
      <c r="G123" s="174"/>
      <c r="H123" s="174"/>
      <c r="I123" s="15"/>
      <c r="J123" s="15"/>
      <c r="K123" s="15"/>
      <c r="L123" s="15"/>
      <c r="M123" s="17"/>
      <c r="N123" s="14"/>
      <c r="O123" s="14"/>
      <c r="P123" s="18"/>
      <c r="Q123" s="17"/>
      <c r="R123" s="15"/>
      <c r="S123" s="15"/>
      <c r="T123" s="15"/>
      <c r="U123" s="18"/>
      <c r="V123" s="17"/>
      <c r="W123" s="17"/>
      <c r="X123" s="116"/>
      <c r="Y123" s="179"/>
      <c r="Z123" s="16"/>
      <c r="AA123" s="16"/>
      <c r="AB123" s="16"/>
      <c r="AC123" s="17"/>
      <c r="AD123" s="16"/>
      <c r="AE123" s="14"/>
      <c r="AF123" s="19"/>
      <c r="AG123" s="16"/>
      <c r="AH123" s="16"/>
      <c r="AI123" s="15"/>
      <c r="AJ123" s="18"/>
      <c r="AK123" s="18"/>
      <c r="AL123" s="18"/>
      <c r="AM123" s="17"/>
      <c r="AN123" s="18"/>
      <c r="AO123" s="16"/>
      <c r="AP123" s="15"/>
      <c r="AQ123" s="18"/>
      <c r="AR123" s="18"/>
      <c r="AS123" s="18"/>
      <c r="AT123" s="17"/>
      <c r="AU123" s="18"/>
      <c r="AV123" s="16"/>
      <c r="AW123" s="14"/>
      <c r="AX123" s="14"/>
      <c r="AY123" s="16"/>
      <c r="AZ123" s="14"/>
      <c r="BA123" s="17"/>
      <c r="BB123" s="14"/>
      <c r="BC123" s="16"/>
      <c r="BD123" s="16"/>
      <c r="BE123" s="14"/>
      <c r="BF123" s="16"/>
      <c r="BG123" s="14"/>
      <c r="BH123" s="17"/>
      <c r="BI123" s="14"/>
      <c r="BJ123" s="16"/>
      <c r="BK123" s="16"/>
      <c r="BL123" s="14"/>
      <c r="BM123" s="16"/>
      <c r="BN123" s="14"/>
      <c r="BO123" s="17"/>
      <c r="BP123" s="14"/>
      <c r="BQ123" s="16"/>
      <c r="BR123" s="271"/>
      <c r="BS123" s="165"/>
      <c r="BU123" s="280"/>
      <c r="CU123" s="271"/>
      <c r="CV123" s="165"/>
      <c r="CW123" s="13"/>
      <c r="CX123"/>
      <c r="DA123"/>
    </row>
    <row r="124" spans="1:105" x14ac:dyDescent="0.25">
      <c r="A124" s="13"/>
      <c r="B124" s="15"/>
      <c r="C124" s="174"/>
      <c r="D124" s="174"/>
      <c r="E124" s="174"/>
      <c r="F124" s="174"/>
      <c r="G124" s="174"/>
      <c r="H124" s="174"/>
      <c r="I124" s="15"/>
      <c r="J124" s="15"/>
      <c r="K124" s="15"/>
      <c r="L124" s="15"/>
      <c r="M124" s="17"/>
      <c r="N124" s="14"/>
      <c r="O124" s="14"/>
      <c r="P124" s="18"/>
      <c r="Q124" s="17"/>
      <c r="R124" s="15"/>
      <c r="S124" s="15"/>
      <c r="T124" s="15"/>
      <c r="U124" s="18"/>
      <c r="V124" s="17"/>
      <c r="W124" s="17"/>
      <c r="X124" s="116"/>
      <c r="Y124" s="179"/>
      <c r="Z124" s="16"/>
      <c r="AA124" s="16"/>
      <c r="AB124" s="16"/>
      <c r="AC124" s="17"/>
      <c r="AD124" s="16"/>
      <c r="AE124" s="14"/>
      <c r="AF124" s="19"/>
      <c r="AG124" s="16"/>
      <c r="AH124" s="16"/>
      <c r="AI124" s="15"/>
      <c r="AJ124" s="18"/>
      <c r="AK124" s="18"/>
      <c r="AL124" s="18"/>
      <c r="AM124" s="17"/>
      <c r="AN124" s="18"/>
      <c r="AO124" s="16"/>
      <c r="AP124" s="15"/>
      <c r="AQ124" s="18"/>
      <c r="AR124" s="18"/>
      <c r="AS124" s="18"/>
      <c r="AT124" s="17"/>
      <c r="AU124" s="18"/>
      <c r="AV124" s="16"/>
      <c r="AW124" s="14"/>
      <c r="AX124" s="14"/>
      <c r="AY124" s="16"/>
      <c r="AZ124" s="14"/>
      <c r="BA124" s="17"/>
      <c r="BB124" s="14"/>
      <c r="BC124" s="16"/>
      <c r="BD124" s="16"/>
      <c r="BE124" s="14"/>
      <c r="BF124" s="16"/>
      <c r="BG124" s="14"/>
      <c r="BH124" s="17"/>
      <c r="BI124" s="14"/>
      <c r="BJ124" s="16"/>
      <c r="BK124" s="16"/>
      <c r="BL124" s="14"/>
      <c r="BM124" s="16"/>
      <c r="BN124" s="14"/>
      <c r="BO124" s="17"/>
      <c r="BP124" s="14"/>
      <c r="BQ124" s="16"/>
      <c r="BR124" s="271"/>
      <c r="BS124" s="165"/>
      <c r="BU124" s="280"/>
      <c r="CU124" s="271"/>
      <c r="CV124" s="165"/>
      <c r="CW124" s="13"/>
      <c r="CX124"/>
      <c r="DA124"/>
    </row>
    <row r="125" spans="1:105" x14ac:dyDescent="0.25">
      <c r="A125" s="13"/>
      <c r="B125" s="15"/>
      <c r="C125" s="174"/>
      <c r="D125" s="174"/>
      <c r="E125" s="174"/>
      <c r="F125" s="174"/>
      <c r="G125" s="174"/>
      <c r="H125" s="174"/>
      <c r="I125" s="15"/>
      <c r="J125" s="15"/>
      <c r="K125" s="15"/>
      <c r="L125" s="15"/>
      <c r="M125" s="17"/>
      <c r="N125" s="14"/>
      <c r="O125" s="14"/>
      <c r="P125" s="18"/>
      <c r="Q125" s="17"/>
      <c r="R125" s="15"/>
      <c r="S125" s="15"/>
      <c r="T125" s="15"/>
      <c r="U125" s="18"/>
      <c r="V125" s="17"/>
      <c r="W125" s="17"/>
      <c r="X125" s="116"/>
      <c r="Y125" s="179"/>
      <c r="Z125" s="16"/>
      <c r="AA125" s="16"/>
      <c r="AB125" s="16"/>
      <c r="AC125" s="17"/>
      <c r="AD125" s="16"/>
      <c r="AE125" s="14"/>
      <c r="AF125" s="19"/>
      <c r="AG125" s="16"/>
      <c r="AH125" s="16"/>
      <c r="AI125" s="15"/>
      <c r="AJ125" s="18"/>
      <c r="AK125" s="18"/>
      <c r="AL125" s="18"/>
      <c r="AM125" s="17"/>
      <c r="AN125" s="18"/>
      <c r="AO125" s="16"/>
      <c r="AP125" s="15"/>
      <c r="AQ125" s="18"/>
      <c r="AR125" s="18"/>
      <c r="AS125" s="18"/>
      <c r="AT125" s="17"/>
      <c r="AU125" s="18"/>
      <c r="AV125" s="16"/>
      <c r="AW125" s="14"/>
      <c r="AX125" s="14"/>
      <c r="AY125" s="16"/>
      <c r="AZ125" s="14"/>
      <c r="BA125" s="17"/>
      <c r="BB125" s="14"/>
      <c r="BC125" s="16"/>
      <c r="BD125" s="16"/>
      <c r="BE125" s="14"/>
      <c r="BF125" s="16"/>
      <c r="BG125" s="14"/>
      <c r="BH125" s="17"/>
      <c r="BI125" s="14"/>
      <c r="BJ125" s="16"/>
      <c r="BK125" s="16"/>
      <c r="BL125" s="14"/>
      <c r="BM125" s="16"/>
      <c r="BN125" s="14"/>
      <c r="BO125" s="17"/>
      <c r="BP125" s="14"/>
      <c r="BQ125" s="16"/>
      <c r="BR125" s="271"/>
      <c r="BS125" s="165"/>
      <c r="BU125" s="280"/>
      <c r="CU125" s="271"/>
      <c r="CV125" s="165"/>
      <c r="CW125" s="13"/>
      <c r="CX125"/>
      <c r="DA125"/>
    </row>
    <row r="126" spans="1:105" x14ac:dyDescent="0.25">
      <c r="A126" s="13"/>
      <c r="B126" s="15"/>
      <c r="C126" s="174"/>
      <c r="D126" s="174"/>
      <c r="E126" s="174"/>
      <c r="F126" s="174"/>
      <c r="G126" s="174"/>
      <c r="H126" s="174"/>
      <c r="I126" s="15"/>
      <c r="J126" s="15"/>
      <c r="K126" s="15"/>
      <c r="L126" s="15"/>
      <c r="M126" s="17"/>
      <c r="N126" s="14"/>
      <c r="O126" s="14"/>
      <c r="P126" s="18"/>
      <c r="Q126" s="17"/>
      <c r="R126" s="15"/>
      <c r="S126" s="15"/>
      <c r="T126" s="15"/>
      <c r="U126" s="18"/>
      <c r="V126" s="17"/>
      <c r="W126" s="17"/>
      <c r="X126" s="116"/>
      <c r="Y126" s="179"/>
      <c r="Z126" s="16"/>
      <c r="AA126" s="16"/>
      <c r="AB126" s="16"/>
      <c r="AC126" s="17"/>
      <c r="AD126" s="16"/>
      <c r="AE126" s="14"/>
      <c r="AF126" s="19"/>
      <c r="AG126" s="16"/>
      <c r="AH126" s="16"/>
      <c r="AI126" s="15"/>
      <c r="AJ126" s="18"/>
      <c r="AK126" s="18"/>
      <c r="AL126" s="18"/>
      <c r="AM126" s="17"/>
      <c r="AN126" s="18"/>
      <c r="AO126" s="16"/>
      <c r="AP126" s="15"/>
      <c r="AQ126" s="18"/>
      <c r="AR126" s="18"/>
      <c r="AS126" s="18"/>
      <c r="AT126" s="17"/>
      <c r="AU126" s="18"/>
      <c r="AV126" s="16"/>
      <c r="AW126" s="14"/>
      <c r="AX126" s="14"/>
      <c r="AY126" s="16"/>
      <c r="AZ126" s="14"/>
      <c r="BA126" s="17"/>
      <c r="BB126" s="14"/>
      <c r="BC126" s="16"/>
      <c r="BD126" s="16"/>
      <c r="BE126" s="14"/>
      <c r="BF126" s="16"/>
      <c r="BG126" s="14"/>
      <c r="BH126" s="17"/>
      <c r="BI126" s="14"/>
      <c r="BJ126" s="16"/>
      <c r="BK126" s="16"/>
      <c r="BL126" s="14"/>
      <c r="BM126" s="16"/>
      <c r="BN126" s="14"/>
      <c r="BO126" s="17"/>
      <c r="BP126" s="14"/>
      <c r="BQ126" s="16"/>
      <c r="BR126" s="271"/>
      <c r="BS126" s="165"/>
      <c r="BU126" s="280"/>
      <c r="CU126" s="271"/>
      <c r="CV126" s="165"/>
      <c r="CW126" s="13"/>
      <c r="CX126"/>
      <c r="DA126"/>
    </row>
    <row r="127" spans="1:105" x14ac:dyDescent="0.25">
      <c r="A127" s="13"/>
      <c r="B127" s="15"/>
      <c r="C127" s="174"/>
      <c r="D127" s="174"/>
      <c r="E127" s="174"/>
      <c r="F127" s="174"/>
      <c r="G127" s="174"/>
      <c r="H127" s="174"/>
      <c r="I127" s="15"/>
      <c r="J127" s="15"/>
      <c r="K127" s="15"/>
      <c r="L127" s="15"/>
      <c r="M127" s="17"/>
      <c r="N127" s="14"/>
      <c r="O127" s="14"/>
      <c r="P127" s="18"/>
      <c r="Q127" s="17"/>
      <c r="R127" s="15"/>
      <c r="S127" s="15"/>
      <c r="T127" s="15"/>
      <c r="U127" s="18"/>
      <c r="V127" s="17"/>
      <c r="W127" s="17"/>
      <c r="X127" s="116"/>
      <c r="Y127" s="179"/>
      <c r="Z127" s="16"/>
      <c r="AA127" s="16"/>
      <c r="AB127" s="16"/>
      <c r="AC127" s="17"/>
      <c r="AD127" s="16"/>
      <c r="AE127" s="14"/>
      <c r="AF127" s="19"/>
      <c r="AG127" s="16"/>
      <c r="AH127" s="16"/>
      <c r="AI127" s="15"/>
      <c r="AJ127" s="18"/>
      <c r="AK127" s="18"/>
      <c r="AL127" s="18"/>
      <c r="AM127" s="17"/>
      <c r="AN127" s="18"/>
      <c r="AO127" s="16"/>
      <c r="AP127" s="15"/>
      <c r="AQ127" s="18"/>
      <c r="AR127" s="18"/>
      <c r="AS127" s="18"/>
      <c r="AT127" s="17"/>
      <c r="AU127" s="18"/>
      <c r="AV127" s="16"/>
      <c r="AW127" s="14"/>
      <c r="AX127" s="14"/>
      <c r="AY127" s="16"/>
      <c r="AZ127" s="14"/>
      <c r="BA127" s="17"/>
      <c r="BB127" s="14"/>
      <c r="BC127" s="16"/>
      <c r="BD127" s="16"/>
      <c r="BE127" s="14"/>
      <c r="BF127" s="16"/>
      <c r="BG127" s="14"/>
      <c r="BH127" s="17"/>
      <c r="BI127" s="14"/>
      <c r="BJ127" s="16"/>
      <c r="BK127" s="16"/>
      <c r="BL127" s="14"/>
      <c r="BM127" s="16"/>
      <c r="BN127" s="14"/>
      <c r="BO127" s="17"/>
      <c r="BP127" s="14"/>
      <c r="BQ127" s="16"/>
      <c r="BR127" s="271"/>
      <c r="BS127" s="165"/>
      <c r="BU127" s="280"/>
      <c r="CU127" s="271"/>
      <c r="CV127" s="165"/>
      <c r="CW127" s="13"/>
      <c r="CX127"/>
      <c r="DA127"/>
    </row>
    <row r="128" spans="1:105" x14ac:dyDescent="0.25">
      <c r="A128" s="13"/>
      <c r="B128" s="15"/>
      <c r="C128" s="174"/>
      <c r="D128" s="174"/>
      <c r="E128" s="174"/>
      <c r="F128" s="174"/>
      <c r="G128" s="174"/>
      <c r="H128" s="174"/>
      <c r="I128" s="15"/>
      <c r="J128" s="15"/>
      <c r="K128" s="15"/>
      <c r="L128" s="15"/>
      <c r="M128" s="17"/>
      <c r="N128" s="14"/>
      <c r="O128" s="14"/>
      <c r="P128" s="18"/>
      <c r="Q128" s="17"/>
      <c r="R128" s="15"/>
      <c r="S128" s="15"/>
      <c r="T128" s="15"/>
      <c r="U128" s="18"/>
      <c r="V128" s="17"/>
      <c r="W128" s="17"/>
      <c r="X128" s="116"/>
      <c r="Y128" s="179"/>
      <c r="Z128" s="16"/>
      <c r="AA128" s="16"/>
      <c r="AB128" s="16"/>
      <c r="AC128" s="17"/>
      <c r="AD128" s="16"/>
      <c r="AE128" s="14"/>
      <c r="AF128" s="19"/>
      <c r="AG128" s="16"/>
      <c r="AH128" s="16"/>
      <c r="AI128" s="15"/>
      <c r="AJ128" s="18"/>
      <c r="AK128" s="18"/>
      <c r="AL128" s="18"/>
      <c r="AM128" s="17"/>
      <c r="AN128" s="18"/>
      <c r="AO128" s="16"/>
      <c r="AP128" s="15"/>
      <c r="AQ128" s="18"/>
      <c r="AR128" s="18"/>
      <c r="AS128" s="18"/>
      <c r="AT128" s="17"/>
      <c r="AU128" s="18"/>
      <c r="AV128" s="16"/>
      <c r="AW128" s="14"/>
      <c r="AX128" s="14"/>
      <c r="AY128" s="16"/>
      <c r="AZ128" s="14"/>
      <c r="BA128" s="17"/>
      <c r="BB128" s="14"/>
      <c r="BC128" s="16"/>
      <c r="BD128" s="16"/>
      <c r="BE128" s="14"/>
      <c r="BF128" s="16"/>
      <c r="BG128" s="14"/>
      <c r="BH128" s="17"/>
      <c r="BI128" s="14"/>
      <c r="BJ128" s="16"/>
      <c r="BK128" s="16"/>
      <c r="BL128" s="14"/>
      <c r="BM128" s="16"/>
      <c r="BN128" s="14"/>
      <c r="BO128" s="17"/>
      <c r="BP128" s="14"/>
      <c r="BQ128" s="16"/>
      <c r="BR128" s="271"/>
      <c r="BS128" s="165"/>
      <c r="BU128" s="280"/>
      <c r="CU128" s="271"/>
      <c r="CV128" s="165"/>
      <c r="CW128" s="13"/>
      <c r="CX128"/>
      <c r="DA128"/>
    </row>
    <row r="129" spans="1:105" x14ac:dyDescent="0.25">
      <c r="A129" s="13"/>
      <c r="B129" s="15"/>
      <c r="C129" s="174"/>
      <c r="D129" s="174"/>
      <c r="E129" s="174"/>
      <c r="F129" s="174"/>
      <c r="G129" s="174"/>
      <c r="H129" s="174"/>
      <c r="I129" s="15"/>
      <c r="J129" s="15"/>
      <c r="K129" s="15"/>
      <c r="L129" s="15"/>
      <c r="M129" s="17"/>
      <c r="N129" s="14"/>
      <c r="O129" s="14"/>
      <c r="P129" s="18"/>
      <c r="Q129" s="17"/>
      <c r="R129" s="15"/>
      <c r="S129" s="15"/>
      <c r="T129" s="15"/>
      <c r="U129" s="18"/>
      <c r="V129" s="17"/>
      <c r="W129" s="17"/>
      <c r="X129" s="116"/>
      <c r="Y129" s="179"/>
      <c r="Z129" s="16"/>
      <c r="AA129" s="16"/>
      <c r="AB129" s="16"/>
      <c r="AC129" s="17"/>
      <c r="AD129" s="16"/>
      <c r="AE129" s="14"/>
      <c r="AF129" s="19"/>
      <c r="AG129" s="16"/>
      <c r="AH129" s="16"/>
      <c r="AI129" s="15"/>
      <c r="AJ129" s="18"/>
      <c r="AK129" s="18"/>
      <c r="AL129" s="18"/>
      <c r="AM129" s="17"/>
      <c r="AN129" s="18"/>
      <c r="AO129" s="16"/>
      <c r="AP129" s="15"/>
      <c r="AQ129" s="18"/>
      <c r="AR129" s="18"/>
      <c r="AS129" s="18"/>
      <c r="AT129" s="17"/>
      <c r="AU129" s="18"/>
      <c r="AV129" s="16"/>
      <c r="AW129" s="14"/>
      <c r="AX129" s="14"/>
      <c r="AY129" s="16"/>
      <c r="AZ129" s="14"/>
      <c r="BA129" s="17"/>
      <c r="BB129" s="14"/>
      <c r="BC129" s="16"/>
      <c r="BD129" s="16"/>
      <c r="BE129" s="14"/>
      <c r="BF129" s="16"/>
      <c r="BG129" s="14"/>
      <c r="BH129" s="17"/>
      <c r="BI129" s="14"/>
      <c r="BJ129" s="16"/>
      <c r="BK129" s="16"/>
      <c r="BL129" s="14"/>
      <c r="BM129" s="16"/>
      <c r="BN129" s="14"/>
      <c r="BO129" s="17"/>
      <c r="BP129" s="14"/>
      <c r="BQ129" s="16"/>
      <c r="BR129" s="271"/>
      <c r="BS129" s="165"/>
      <c r="BU129" s="280"/>
      <c r="CU129" s="271"/>
      <c r="CV129" s="165"/>
      <c r="CW129" s="13"/>
      <c r="CX129"/>
      <c r="DA129"/>
    </row>
    <row r="130" spans="1:105" x14ac:dyDescent="0.25">
      <c r="A130" s="13"/>
      <c r="B130" s="15"/>
      <c r="C130" s="174"/>
      <c r="D130" s="174"/>
      <c r="E130" s="174"/>
      <c r="F130" s="174"/>
      <c r="G130" s="174"/>
      <c r="H130" s="174"/>
      <c r="I130" s="15"/>
      <c r="J130" s="15"/>
      <c r="K130" s="15"/>
      <c r="L130" s="15"/>
      <c r="M130" s="17"/>
      <c r="N130" s="14"/>
      <c r="O130" s="14"/>
      <c r="P130" s="18"/>
      <c r="Q130" s="17"/>
      <c r="R130" s="15"/>
      <c r="S130" s="15"/>
      <c r="T130" s="15"/>
      <c r="U130" s="18"/>
      <c r="V130" s="17"/>
      <c r="W130" s="17"/>
      <c r="X130" s="116"/>
      <c r="Y130" s="179"/>
      <c r="Z130" s="16"/>
      <c r="AA130" s="16"/>
      <c r="AB130" s="16"/>
      <c r="AC130" s="17"/>
      <c r="AD130" s="16"/>
      <c r="AE130" s="14"/>
      <c r="AF130" s="19"/>
      <c r="AG130" s="16"/>
      <c r="AH130" s="16"/>
      <c r="AI130" s="15"/>
      <c r="AJ130" s="18"/>
      <c r="AK130" s="18"/>
      <c r="AL130" s="18"/>
      <c r="AM130" s="17"/>
      <c r="AN130" s="18"/>
      <c r="AO130" s="16"/>
      <c r="AP130" s="15"/>
      <c r="AQ130" s="18"/>
      <c r="AR130" s="18"/>
      <c r="AS130" s="18"/>
      <c r="AT130" s="17"/>
      <c r="AU130" s="18"/>
      <c r="AV130" s="16"/>
      <c r="AW130" s="14"/>
      <c r="AX130" s="14"/>
      <c r="AY130" s="16"/>
      <c r="AZ130" s="14"/>
      <c r="BA130" s="17"/>
      <c r="BB130" s="14"/>
      <c r="BC130" s="16"/>
      <c r="BD130" s="16"/>
      <c r="BE130" s="14"/>
      <c r="BF130" s="16"/>
      <c r="BG130" s="14"/>
      <c r="BH130" s="17"/>
      <c r="BI130" s="14"/>
      <c r="BJ130" s="16"/>
      <c r="BK130" s="16"/>
      <c r="BL130" s="14"/>
      <c r="BM130" s="16"/>
      <c r="BN130" s="14"/>
      <c r="BO130" s="17"/>
      <c r="BP130" s="14"/>
      <c r="BQ130" s="16"/>
      <c r="BR130" s="271"/>
      <c r="BS130" s="165"/>
      <c r="BU130" s="280"/>
      <c r="CU130" s="271"/>
      <c r="CV130" s="165"/>
      <c r="CW130" s="13"/>
      <c r="CX130"/>
      <c r="DA130"/>
    </row>
    <row r="131" spans="1:105" x14ac:dyDescent="0.25">
      <c r="A131" s="13"/>
      <c r="B131" s="15"/>
      <c r="C131" s="174"/>
      <c r="D131" s="174"/>
      <c r="E131" s="174"/>
      <c r="F131" s="174"/>
      <c r="G131" s="174"/>
      <c r="H131" s="174"/>
      <c r="I131" s="15"/>
      <c r="J131" s="15"/>
      <c r="K131" s="15"/>
      <c r="L131" s="15"/>
      <c r="M131" s="17"/>
      <c r="N131" s="14"/>
      <c r="O131" s="14"/>
      <c r="P131" s="18"/>
      <c r="Q131" s="17"/>
      <c r="R131" s="15"/>
      <c r="S131" s="15"/>
      <c r="T131" s="15"/>
      <c r="U131" s="18"/>
      <c r="V131" s="17"/>
      <c r="W131" s="17"/>
      <c r="X131" s="116"/>
      <c r="Y131" s="179"/>
      <c r="Z131" s="16"/>
      <c r="AA131" s="16"/>
      <c r="AB131" s="16"/>
      <c r="AC131" s="17"/>
      <c r="AD131" s="16"/>
      <c r="AE131" s="14"/>
      <c r="AF131" s="19"/>
      <c r="AG131" s="16"/>
      <c r="AH131" s="16"/>
      <c r="AI131" s="15"/>
      <c r="AJ131" s="18"/>
      <c r="AK131" s="18"/>
      <c r="AL131" s="18"/>
      <c r="AM131" s="17"/>
      <c r="AN131" s="18"/>
      <c r="AO131" s="16"/>
      <c r="AP131" s="15"/>
      <c r="AQ131" s="18"/>
      <c r="AR131" s="18"/>
      <c r="AS131" s="18"/>
      <c r="AT131" s="17"/>
      <c r="AU131" s="18"/>
      <c r="AV131" s="16"/>
      <c r="AW131" s="14"/>
      <c r="AX131" s="14"/>
      <c r="AY131" s="16"/>
      <c r="AZ131" s="14"/>
      <c r="BA131" s="17"/>
      <c r="BB131" s="14"/>
      <c r="BC131" s="16"/>
      <c r="BD131" s="16"/>
      <c r="BE131" s="14"/>
      <c r="BF131" s="16"/>
      <c r="BG131" s="14"/>
      <c r="BH131" s="17"/>
      <c r="BI131" s="14"/>
      <c r="BJ131" s="16"/>
      <c r="BK131" s="16"/>
      <c r="BL131" s="14"/>
      <c r="BM131" s="16"/>
      <c r="BN131" s="14"/>
      <c r="BO131" s="17"/>
      <c r="BP131" s="14"/>
      <c r="BQ131" s="16"/>
      <c r="BR131" s="271"/>
      <c r="BS131" s="165"/>
      <c r="BU131" s="280"/>
      <c r="CU131" s="271"/>
      <c r="CV131" s="165"/>
      <c r="CW131" s="13"/>
      <c r="CX131"/>
      <c r="DA131"/>
    </row>
    <row r="132" spans="1:105" x14ac:dyDescent="0.25">
      <c r="A132" s="13"/>
      <c r="B132" s="15"/>
      <c r="C132" s="174"/>
      <c r="D132" s="174"/>
      <c r="E132" s="174"/>
      <c r="F132" s="174"/>
      <c r="G132" s="174"/>
      <c r="H132" s="174"/>
      <c r="I132" s="15"/>
      <c r="J132" s="15"/>
      <c r="K132" s="15"/>
      <c r="L132" s="15"/>
      <c r="M132" s="17"/>
      <c r="N132" s="14"/>
      <c r="O132" s="14"/>
      <c r="P132" s="18"/>
      <c r="Q132" s="17"/>
      <c r="R132" s="15"/>
      <c r="S132" s="15"/>
      <c r="T132" s="15"/>
      <c r="U132" s="18"/>
      <c r="V132" s="17"/>
      <c r="W132" s="17"/>
      <c r="X132" s="116"/>
      <c r="Y132" s="179"/>
      <c r="Z132" s="16"/>
      <c r="AA132" s="16"/>
      <c r="AB132" s="16"/>
      <c r="AC132" s="17"/>
      <c r="AD132" s="16"/>
      <c r="AE132" s="14"/>
      <c r="AF132" s="19"/>
      <c r="AG132" s="16"/>
      <c r="AH132" s="16"/>
      <c r="AI132" s="15"/>
      <c r="AJ132" s="18"/>
      <c r="AK132" s="18"/>
      <c r="AL132" s="18"/>
      <c r="AM132" s="17"/>
      <c r="AN132" s="18"/>
      <c r="AO132" s="16"/>
      <c r="AP132" s="15"/>
      <c r="AQ132" s="18"/>
      <c r="AR132" s="18"/>
      <c r="AS132" s="18"/>
      <c r="AT132" s="17"/>
      <c r="AU132" s="18"/>
      <c r="AV132" s="16"/>
      <c r="AW132" s="14"/>
      <c r="AX132" s="14"/>
      <c r="AY132" s="16"/>
      <c r="AZ132" s="14"/>
      <c r="BA132" s="17"/>
      <c r="BB132" s="14"/>
      <c r="BC132" s="16"/>
      <c r="BD132" s="16"/>
      <c r="BE132" s="14"/>
      <c r="BF132" s="16"/>
      <c r="BG132" s="14"/>
      <c r="BH132" s="17"/>
      <c r="BI132" s="14"/>
      <c r="BJ132" s="16"/>
      <c r="BK132" s="16"/>
      <c r="BL132" s="14"/>
      <c r="BM132" s="16"/>
      <c r="BN132" s="14"/>
      <c r="BO132" s="17"/>
      <c r="BP132" s="14"/>
      <c r="BQ132" s="16"/>
      <c r="BR132" s="271"/>
      <c r="BS132" s="165"/>
      <c r="BU132" s="280"/>
      <c r="CU132" s="271"/>
      <c r="CV132" s="165"/>
      <c r="CW132" s="13"/>
      <c r="CX132"/>
      <c r="DA132"/>
    </row>
    <row r="133" spans="1:105" x14ac:dyDescent="0.25">
      <c r="A133" s="13"/>
      <c r="B133" s="15"/>
      <c r="C133" s="174"/>
      <c r="D133" s="174"/>
      <c r="E133" s="174"/>
      <c r="F133" s="174"/>
      <c r="G133" s="174"/>
      <c r="H133" s="174"/>
      <c r="I133" s="15"/>
      <c r="J133" s="15"/>
      <c r="K133" s="15"/>
      <c r="L133" s="15"/>
      <c r="M133" s="17"/>
      <c r="N133" s="14"/>
      <c r="O133" s="14"/>
      <c r="P133" s="18"/>
      <c r="Q133" s="17"/>
      <c r="R133" s="15"/>
      <c r="S133" s="15"/>
      <c r="T133" s="15"/>
      <c r="U133" s="18"/>
      <c r="V133" s="17"/>
      <c r="W133" s="17"/>
      <c r="X133" s="116"/>
      <c r="Y133" s="179"/>
      <c r="Z133" s="16"/>
      <c r="AA133" s="16"/>
      <c r="AB133" s="16"/>
      <c r="AC133" s="17"/>
      <c r="AD133" s="16"/>
      <c r="AE133" s="14"/>
      <c r="AF133" s="19"/>
      <c r="AG133" s="16"/>
      <c r="AH133" s="16"/>
      <c r="AI133" s="15"/>
      <c r="AJ133" s="18"/>
      <c r="AK133" s="18"/>
      <c r="AL133" s="18"/>
      <c r="AM133" s="17"/>
      <c r="AN133" s="18"/>
      <c r="AO133" s="16"/>
      <c r="AP133" s="15"/>
      <c r="AQ133" s="18"/>
      <c r="AR133" s="18"/>
      <c r="AS133" s="18"/>
      <c r="AT133" s="17"/>
      <c r="AU133" s="18"/>
      <c r="AV133" s="16"/>
      <c r="AW133" s="14"/>
      <c r="AX133" s="14"/>
      <c r="AY133" s="16"/>
      <c r="AZ133" s="14"/>
      <c r="BA133" s="17"/>
      <c r="BB133" s="14"/>
      <c r="BC133" s="16"/>
      <c r="BD133" s="16"/>
      <c r="BE133" s="14"/>
      <c r="BF133" s="16"/>
      <c r="BG133" s="14"/>
      <c r="BH133" s="17"/>
      <c r="BI133" s="14"/>
      <c r="BJ133" s="16"/>
      <c r="BK133" s="16"/>
      <c r="BL133" s="14"/>
      <c r="BM133" s="16"/>
      <c r="BN133" s="14"/>
      <c r="BO133" s="17"/>
      <c r="BP133" s="14"/>
      <c r="BQ133" s="16"/>
      <c r="BR133" s="271"/>
      <c r="BS133" s="165"/>
      <c r="BU133" s="280"/>
      <c r="CU133" s="271"/>
      <c r="CV133" s="165"/>
      <c r="CW133" s="13"/>
      <c r="CX133"/>
      <c r="DA133"/>
    </row>
    <row r="134" spans="1:105" x14ac:dyDescent="0.25">
      <c r="A134" s="13"/>
      <c r="B134" s="15"/>
      <c r="C134" s="174"/>
      <c r="D134" s="174"/>
      <c r="E134" s="174"/>
      <c r="F134" s="174"/>
      <c r="G134" s="174"/>
      <c r="H134" s="174"/>
      <c r="I134" s="15"/>
      <c r="J134" s="15"/>
      <c r="K134" s="15"/>
      <c r="L134" s="15"/>
      <c r="M134" s="17"/>
      <c r="N134" s="14"/>
      <c r="O134" s="14"/>
      <c r="P134" s="18"/>
      <c r="Q134" s="17"/>
      <c r="R134" s="15"/>
      <c r="S134" s="15"/>
      <c r="T134" s="15"/>
      <c r="U134" s="18"/>
      <c r="V134" s="17"/>
      <c r="W134" s="17"/>
      <c r="X134" s="116"/>
      <c r="Y134" s="179"/>
      <c r="Z134" s="16"/>
      <c r="AA134" s="16"/>
      <c r="AB134" s="16"/>
      <c r="AC134" s="17"/>
      <c r="AD134" s="16"/>
      <c r="AE134" s="14"/>
      <c r="AF134" s="19"/>
      <c r="AG134" s="16"/>
      <c r="AH134" s="16"/>
      <c r="AI134" s="15"/>
      <c r="AJ134" s="18"/>
      <c r="AK134" s="18"/>
      <c r="AL134" s="18"/>
      <c r="AM134" s="17"/>
      <c r="AN134" s="18"/>
      <c r="AO134" s="16"/>
      <c r="AP134" s="15"/>
      <c r="AQ134" s="18"/>
      <c r="AR134" s="18"/>
      <c r="AS134" s="18"/>
      <c r="AT134" s="17"/>
      <c r="AU134" s="18"/>
      <c r="AV134" s="16"/>
      <c r="AW134" s="14"/>
      <c r="AX134" s="14"/>
      <c r="AY134" s="16"/>
      <c r="AZ134" s="14"/>
      <c r="BA134" s="17"/>
      <c r="BB134" s="14"/>
      <c r="BC134" s="16"/>
      <c r="BD134" s="16"/>
      <c r="BE134" s="14"/>
      <c r="BF134" s="16"/>
      <c r="BG134" s="14"/>
      <c r="BH134" s="17"/>
      <c r="BI134" s="14"/>
      <c r="BJ134" s="16"/>
      <c r="BK134" s="16"/>
      <c r="BL134" s="14"/>
      <c r="BM134" s="16"/>
      <c r="BN134" s="14"/>
      <c r="BO134" s="17"/>
      <c r="BP134" s="14"/>
      <c r="BQ134" s="16"/>
      <c r="BR134" s="271"/>
      <c r="BS134" s="165"/>
      <c r="BU134" s="280"/>
      <c r="CU134" s="271"/>
      <c r="CV134" s="165"/>
      <c r="CW134" s="13"/>
      <c r="CX134"/>
      <c r="DA134"/>
    </row>
    <row r="135" spans="1:105" x14ac:dyDescent="0.25">
      <c r="A135" s="13"/>
      <c r="B135" s="15"/>
      <c r="C135" s="174"/>
      <c r="D135" s="174"/>
      <c r="E135" s="174"/>
      <c r="F135" s="174"/>
      <c r="G135" s="174"/>
      <c r="H135" s="174"/>
      <c r="I135" s="15"/>
      <c r="J135" s="15"/>
      <c r="K135" s="15"/>
      <c r="L135" s="15"/>
      <c r="M135" s="17"/>
      <c r="N135" s="14"/>
      <c r="O135" s="14"/>
      <c r="P135" s="18"/>
      <c r="Q135" s="17"/>
      <c r="R135" s="15"/>
      <c r="S135" s="15"/>
      <c r="T135" s="15"/>
      <c r="U135" s="18"/>
      <c r="V135" s="17"/>
      <c r="W135" s="17"/>
      <c r="X135" s="116"/>
      <c r="Y135" s="179"/>
      <c r="Z135" s="16"/>
      <c r="AA135" s="16"/>
      <c r="AB135" s="16"/>
      <c r="AC135" s="17"/>
      <c r="AD135" s="16"/>
      <c r="AE135" s="14"/>
      <c r="AF135" s="19"/>
      <c r="AG135" s="16"/>
      <c r="AH135" s="16"/>
      <c r="AI135" s="15"/>
      <c r="AJ135" s="18"/>
      <c r="AK135" s="18"/>
      <c r="AL135" s="18"/>
      <c r="AM135" s="17"/>
      <c r="AN135" s="18"/>
      <c r="AO135" s="16"/>
      <c r="AP135" s="15"/>
      <c r="AQ135" s="18"/>
      <c r="AR135" s="18"/>
      <c r="AS135" s="18"/>
      <c r="AT135" s="17"/>
      <c r="AU135" s="18"/>
      <c r="AV135" s="16"/>
      <c r="AW135" s="14"/>
      <c r="AX135" s="14"/>
      <c r="AY135" s="16"/>
      <c r="AZ135" s="14"/>
      <c r="BA135" s="17"/>
      <c r="BB135" s="14"/>
      <c r="BC135" s="16"/>
      <c r="BD135" s="16"/>
      <c r="BE135" s="14"/>
      <c r="BF135" s="16"/>
      <c r="BG135" s="14"/>
      <c r="BH135" s="17"/>
      <c r="BI135" s="14"/>
      <c r="BJ135" s="16"/>
      <c r="BK135" s="16"/>
      <c r="BL135" s="14"/>
      <c r="BM135" s="16"/>
      <c r="BN135" s="14"/>
      <c r="BO135" s="17"/>
      <c r="BP135" s="14"/>
      <c r="BQ135" s="16"/>
      <c r="BR135" s="271"/>
      <c r="BS135" s="165"/>
      <c r="BU135" s="280"/>
      <c r="CU135" s="271"/>
      <c r="CV135" s="165"/>
      <c r="CW135" s="13"/>
      <c r="CX135"/>
      <c r="DA135"/>
    </row>
    <row r="136" spans="1:105" x14ac:dyDescent="0.25">
      <c r="A136" s="13"/>
      <c r="B136" s="15"/>
      <c r="C136" s="174"/>
      <c r="D136" s="174"/>
      <c r="E136" s="174"/>
      <c r="F136" s="174"/>
      <c r="G136" s="174"/>
      <c r="H136" s="174"/>
      <c r="I136" s="15"/>
      <c r="J136" s="15"/>
      <c r="K136" s="15"/>
      <c r="L136" s="15"/>
      <c r="M136" s="17"/>
      <c r="N136" s="14"/>
      <c r="O136" s="14"/>
      <c r="P136" s="18"/>
      <c r="Q136" s="17"/>
      <c r="R136" s="15"/>
      <c r="S136" s="15"/>
      <c r="T136" s="15"/>
      <c r="U136" s="18"/>
      <c r="V136" s="17"/>
      <c r="W136" s="17"/>
      <c r="X136" s="116"/>
      <c r="Y136" s="179"/>
      <c r="Z136" s="16"/>
      <c r="AA136" s="16"/>
      <c r="AB136" s="16"/>
      <c r="AC136" s="17"/>
      <c r="AD136" s="16"/>
      <c r="AE136" s="14"/>
      <c r="AF136" s="19"/>
      <c r="AG136" s="16"/>
      <c r="AH136" s="16"/>
      <c r="AI136" s="15"/>
      <c r="AJ136" s="18"/>
      <c r="AK136" s="18"/>
      <c r="AL136" s="18"/>
      <c r="AM136" s="17"/>
      <c r="AN136" s="18"/>
      <c r="AO136" s="16"/>
      <c r="AP136" s="15"/>
      <c r="AQ136" s="18"/>
      <c r="AR136" s="18"/>
      <c r="AS136" s="18"/>
      <c r="AT136" s="17"/>
      <c r="AU136" s="18"/>
      <c r="AV136" s="16"/>
      <c r="AW136" s="14"/>
      <c r="AX136" s="14"/>
      <c r="AY136" s="16"/>
      <c r="AZ136" s="14"/>
      <c r="BA136" s="17"/>
      <c r="BB136" s="14"/>
      <c r="BC136" s="16"/>
      <c r="BD136" s="16"/>
      <c r="BE136" s="14"/>
      <c r="BF136" s="16"/>
      <c r="BG136" s="14"/>
      <c r="BH136" s="17"/>
      <c r="BI136" s="14"/>
      <c r="BJ136" s="16"/>
      <c r="BK136" s="16"/>
      <c r="BL136" s="14"/>
      <c r="BM136" s="16"/>
      <c r="BN136" s="14"/>
      <c r="BO136" s="17"/>
      <c r="BP136" s="14"/>
      <c r="BQ136" s="16"/>
      <c r="BR136" s="271"/>
      <c r="BS136" s="165"/>
      <c r="BU136" s="280"/>
      <c r="CU136" s="271"/>
      <c r="CV136" s="165"/>
      <c r="CW136" s="13"/>
      <c r="CX136"/>
      <c r="DA136"/>
    </row>
    <row r="137" spans="1:105" x14ac:dyDescent="0.25">
      <c r="A137" s="13"/>
      <c r="B137" s="15"/>
      <c r="C137" s="174"/>
      <c r="D137" s="174"/>
      <c r="E137" s="174"/>
      <c r="F137" s="174"/>
      <c r="G137" s="174"/>
      <c r="H137" s="174"/>
      <c r="I137" s="15"/>
      <c r="J137" s="15"/>
      <c r="K137" s="15"/>
      <c r="L137" s="15"/>
      <c r="M137" s="17"/>
      <c r="N137" s="14"/>
      <c r="O137" s="14"/>
      <c r="P137" s="18"/>
      <c r="Q137" s="17"/>
      <c r="R137" s="15"/>
      <c r="S137" s="15"/>
      <c r="T137" s="15"/>
      <c r="U137" s="18"/>
      <c r="V137" s="17"/>
      <c r="W137" s="17"/>
      <c r="X137" s="116"/>
      <c r="Y137" s="179"/>
      <c r="Z137" s="16"/>
      <c r="AA137" s="16"/>
      <c r="AB137" s="16"/>
      <c r="AC137" s="17"/>
      <c r="AD137" s="16"/>
      <c r="AE137" s="14"/>
      <c r="AF137" s="19"/>
      <c r="AG137" s="16"/>
      <c r="AH137" s="16"/>
      <c r="AI137" s="15"/>
      <c r="AJ137" s="18"/>
      <c r="AK137" s="18"/>
      <c r="AL137" s="18"/>
      <c r="AM137" s="17"/>
      <c r="AN137" s="18"/>
      <c r="AO137" s="16"/>
      <c r="AP137" s="15"/>
      <c r="AQ137" s="18"/>
      <c r="AR137" s="18"/>
      <c r="AS137" s="18"/>
      <c r="AT137" s="17"/>
      <c r="AU137" s="18"/>
      <c r="AV137" s="16"/>
      <c r="AW137" s="14"/>
      <c r="AX137" s="14"/>
      <c r="AY137" s="16"/>
      <c r="AZ137" s="14"/>
      <c r="BA137" s="17"/>
      <c r="BB137" s="14"/>
      <c r="BC137" s="16"/>
      <c r="BD137" s="16"/>
      <c r="BE137" s="14"/>
      <c r="BF137" s="16"/>
      <c r="BG137" s="14"/>
      <c r="BH137" s="17"/>
      <c r="BI137" s="14"/>
      <c r="BJ137" s="16"/>
      <c r="BK137" s="16"/>
      <c r="BL137" s="14"/>
      <c r="BM137" s="16"/>
      <c r="BN137" s="14"/>
      <c r="BO137" s="17"/>
      <c r="BP137" s="14"/>
      <c r="BQ137" s="16"/>
      <c r="BR137" s="271"/>
      <c r="BS137" s="165"/>
      <c r="BU137" s="280"/>
      <c r="CU137" s="271"/>
      <c r="CV137" s="165"/>
      <c r="CW137" s="13"/>
      <c r="CX137"/>
      <c r="DA137"/>
    </row>
    <row r="138" spans="1:105" x14ac:dyDescent="0.25">
      <c r="BU138" s="280"/>
    </row>
    <row r="139" spans="1:105" x14ac:dyDescent="0.25">
      <c r="BU139" s="280"/>
    </row>
    <row r="140" spans="1:105" x14ac:dyDescent="0.25">
      <c r="BU140" s="280"/>
    </row>
    <row r="141" spans="1:105" x14ac:dyDescent="0.25">
      <c r="BU141" s="280"/>
    </row>
  </sheetData>
  <sortState xmlns:xlrd2="http://schemas.microsoft.com/office/spreadsheetml/2017/richdata2" ref="BM27:BO55">
    <sortCondition descending="1" ref="BO27:BO55"/>
  </sortState>
  <mergeCells count="26">
    <mergeCell ref="P5:T5"/>
    <mergeCell ref="P6:T6"/>
    <mergeCell ref="P7:T7"/>
    <mergeCell ref="P8:T8"/>
    <mergeCell ref="J6:L6"/>
    <mergeCell ref="J7:L7"/>
    <mergeCell ref="BE10:BI11"/>
    <mergeCell ref="I10:I11"/>
    <mergeCell ref="AJ10:AN11"/>
    <mergeCell ref="AX10:BB11"/>
    <mergeCell ref="M10:M11"/>
    <mergeCell ref="N10:N11"/>
    <mergeCell ref="K10:K11"/>
    <mergeCell ref="AA10:AG10"/>
    <mergeCell ref="AQ10:AU11"/>
    <mergeCell ref="B10:B11"/>
    <mergeCell ref="X10:X11"/>
    <mergeCell ref="T10:T11"/>
    <mergeCell ref="V10:V11"/>
    <mergeCell ref="W10:W11"/>
    <mergeCell ref="O10:O11"/>
    <mergeCell ref="U10:U11"/>
    <mergeCell ref="J10:J11"/>
    <mergeCell ref="C10:C11"/>
    <mergeCell ref="P10:R10"/>
    <mergeCell ref="L10:L11"/>
  </mergeCells>
  <phoneticPr fontId="0" type="noConversion"/>
  <conditionalFormatting sqref="C13:D92">
    <cfRule type="expression" dxfId="21" priority="45" stopIfTrue="1">
      <formula>AA13</formula>
    </cfRule>
    <cfRule type="expression" dxfId="20" priority="46" stopIfTrue="1">
      <formula>AB13</formula>
    </cfRule>
  </conditionalFormatting>
  <conditionalFormatting sqref="C13:T29 C30:S31 C31:C32 C32:T92">
    <cfRule type="expression" dxfId="19" priority="17">
      <formula>IF($N13="X",TRUE)</formula>
    </cfRule>
  </conditionalFormatting>
  <conditionalFormatting sqref="C13:T29 C30:S31 C32:T92 C31:C32">
    <cfRule type="expression" dxfId="18" priority="16">
      <formula>IF($M13="X",TRUE)</formula>
    </cfRule>
  </conditionalFormatting>
  <conditionalFormatting sqref="F13:H92">
    <cfRule type="expression" dxfId="17" priority="28">
      <formula>IF($M13="X",TRUE)</formula>
    </cfRule>
    <cfRule type="expression" dxfId="16" priority="29" stopIfTrue="1">
      <formula>AC13</formula>
    </cfRule>
    <cfRule type="expression" dxfId="15" priority="30" stopIfTrue="1">
      <formula>AD13</formula>
    </cfRule>
    <cfRule type="expression" dxfId="14" priority="31" stopIfTrue="1">
      <formula>AE13</formula>
    </cfRule>
    <cfRule type="expression" dxfId="13" priority="34">
      <formula>IF($M13="X",TRUE)</formula>
    </cfRule>
    <cfRule type="expression" dxfId="12" priority="35" stopIfTrue="1">
      <formula>AC13</formula>
    </cfRule>
    <cfRule type="expression" dxfId="11" priority="36" stopIfTrue="1">
      <formula>AD13</formula>
    </cfRule>
    <cfRule type="expression" dxfId="10" priority="37" stopIfTrue="1">
      <formula>AE13</formula>
    </cfRule>
  </conditionalFormatting>
  <conditionalFormatting sqref="I13:I92">
    <cfRule type="expression" dxfId="9" priority="18">
      <formula>AI13</formula>
    </cfRule>
    <cfRule type="expression" dxfId="8" priority="19">
      <formula>OR((BS13&lt;4),(BV13&lt;4),(BY13&lt;4),(CB13&lt;4),(CE13&lt;4),(CH13&lt;4),(CK13&lt;4),(CN13&lt;4),(CQ13&lt;4),(CT13&lt;4))</formula>
    </cfRule>
  </conditionalFormatting>
  <conditionalFormatting sqref="I73:M92">
    <cfRule type="expression" dxfId="7" priority="75">
      <formula>IF($N73="X",TRUE)</formula>
    </cfRule>
    <cfRule type="expression" dxfId="6" priority="76">
      <formula>IF($M73="X",TRUE)</formula>
    </cfRule>
  </conditionalFormatting>
  <conditionalFormatting sqref="J13:K21">
    <cfRule type="expression" dxfId="5" priority="13">
      <formula>IF($M13="X",TRUE)</formula>
    </cfRule>
  </conditionalFormatting>
  <conditionalFormatting sqref="L13:L92">
    <cfRule type="expression" dxfId="4" priority="15">
      <formula>OR((BS13&lt;4),(BV13&lt;4),(BY13&lt;4),(CB13&lt;4),(CE13&lt;4),(CH13&lt;4),(CK13&lt;4),(CN13&lt;4),(CQ13&lt;4),(CT13&lt;4))</formula>
    </cfRule>
  </conditionalFormatting>
  <conditionalFormatting sqref="T26">
    <cfRule type="expression" dxfId="3" priority="3" stopIfTrue="1">
      <formula>AQ26</formula>
    </cfRule>
    <cfRule type="expression" dxfId="2" priority="4" stopIfTrue="1">
      <formula>AR26</formula>
    </cfRule>
  </conditionalFormatting>
  <conditionalFormatting sqref="T30:T31">
    <cfRule type="expression" dxfId="1" priority="1">
      <formula>IF($M30="X",TRUE)</formula>
    </cfRule>
    <cfRule type="expression" dxfId="0" priority="2">
      <formula>IF($N30="X",TRUE)</formula>
    </cfRule>
  </conditionalFormatting>
  <dataValidations count="4">
    <dataValidation type="list" allowBlank="1" showInputMessage="1" showErrorMessage="1" sqref="L73:L92" xr:uid="{00000000-0002-0000-0000-000000000000}">
      <formula1>$BN$27:$BN$55</formula1>
    </dataValidation>
    <dataValidation type="list" allowBlank="1" showInputMessage="1" showErrorMessage="1" sqref="L13:L72" xr:uid="{00000000-0002-0000-0000-000001000000}">
      <formula1>$BN$27:$BN$57</formula1>
    </dataValidation>
    <dataValidation type="list" allowBlank="1" showInputMessage="1" showErrorMessage="1" sqref="J13:J92" xr:uid="{00000000-0002-0000-0000-000002000000}">
      <formula1>$BQ$20:$BQ$31</formula1>
    </dataValidation>
    <dataValidation type="list" allowBlank="1" showInputMessage="1" showErrorMessage="1" sqref="K13:K92" xr:uid="{00000000-0002-0000-0000-000003000000}">
      <formula1>$BQ$27:$BQ$28</formula1>
    </dataValidation>
  </dataValidations>
  <pageMargins left="0.55118110236220474" right="0.62992125984251968" top="0.98425196850393704" bottom="0.98425196850393704" header="0.51181102362204722" footer="0.51181102362204722"/>
  <pageSetup paperSize="8" scale="6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Prizes 2024</vt:lpstr>
      <vt:lpstr>Results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Marsh</dc:creator>
  <cp:lastModifiedBy>Robin Weaver</cp:lastModifiedBy>
  <cp:lastPrinted>2023-03-02T12:58:35Z</cp:lastPrinted>
  <dcterms:created xsi:type="dcterms:W3CDTF">2011-03-04T08:57:58Z</dcterms:created>
  <dcterms:modified xsi:type="dcterms:W3CDTF">2024-03-03T11:55:21Z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2022-10-03T08:46:35Z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84534c81-a671-475a-96bb-d0f5ec1411dc</vt:lpwstr>
  </property>
  <property fmtid="{D5CDD505-2E9C-101B-9397-08002B2CF9AE}" pid="8" name="MSIP_Label_2bbab825-a111-45e4-86a1-18cee0005896_ContentBits">
    <vt:lpwstr>2</vt:lpwstr>
  </property>
</Properties>
</file>